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<sst xmlns="http://schemas.openxmlformats.org/spreadsheetml/2006/main" count="764" uniqueCount="256">
  <si>
    <t>пол</t>
  </si>
  <si>
    <t>фамилия, имя</t>
  </si>
  <si>
    <t>м</t>
  </si>
  <si>
    <t>ж</t>
  </si>
  <si>
    <t>время старта             (S),          мин., сек.</t>
  </si>
  <si>
    <t>время финиша  (F),     мин., сек.</t>
  </si>
  <si>
    <t>СОШ № 1</t>
  </si>
  <si>
    <t>лицей № 5</t>
  </si>
  <si>
    <t>результат снят:</t>
  </si>
  <si>
    <t>СОШ № 15</t>
  </si>
  <si>
    <t>Малыхин Анатолий</t>
  </si>
  <si>
    <t>Мишустин Святослав</t>
  </si>
  <si>
    <t>Шайхуллин Руслан</t>
  </si>
  <si>
    <t>Шарова Евгения</t>
  </si>
  <si>
    <t>сумма лучших результатов членов команды, мин., сек.</t>
  </si>
  <si>
    <t>превышение КВ</t>
  </si>
  <si>
    <t>Ушаков Виталий</t>
  </si>
  <si>
    <t>Травкина Ира</t>
  </si>
  <si>
    <t>Шеванова Даша</t>
  </si>
  <si>
    <t>СОШ № 3</t>
  </si>
  <si>
    <t>гимназия № 6</t>
  </si>
  <si>
    <t>Лужков Евгений</t>
  </si>
  <si>
    <t>СОШ № 11</t>
  </si>
  <si>
    <t>Козлов</t>
  </si>
  <si>
    <t>Кирилов Андрей</t>
  </si>
  <si>
    <t>число лучших результатов членов команды</t>
  </si>
  <si>
    <t>Шевцов Илья</t>
  </si>
  <si>
    <t>Помельникова Анастасия</t>
  </si>
  <si>
    <t>Филатова Юлия</t>
  </si>
  <si>
    <t>Звягинцева Анастасия</t>
  </si>
  <si>
    <t>Прасолова Юля</t>
  </si>
  <si>
    <t>Баранова Оксана</t>
  </si>
  <si>
    <t>Медведева Екатерина</t>
  </si>
  <si>
    <t>Игонина Лия</t>
  </si>
  <si>
    <t>Курбанова Гульмира</t>
  </si>
  <si>
    <t>Степичев Никита</t>
  </si>
  <si>
    <t>время, затраченное на прохождение дистанции                (D = F - S),         мин., сек.</t>
  </si>
  <si>
    <t>команда</t>
  </si>
  <si>
    <t>результат      (R = D + T),  мин., сек.</t>
  </si>
  <si>
    <t>причина снятия (аннулирования) результата: превышение                КВ=60 мин. или другие причины</t>
  </si>
  <si>
    <t>Результаты 37-х городских зимних лично-командных соревнований учащихся по спортивному ориентированию на маркированной трассе.</t>
  </si>
  <si>
    <t>г. Губкин, урочище "Орленок", 27 января 2009 года.</t>
  </si>
  <si>
    <t>3 лучших результата мальчиков и 3 лучших результата девочек   в команде</t>
  </si>
  <si>
    <t>число лучших результатов команды мальчиков и команды девочек</t>
  </si>
  <si>
    <t>сумма лучших результатов команды мальчиков и команды девочек, мин., сек.</t>
  </si>
  <si>
    <t>место команды мальчиков и команды девочек</t>
  </si>
  <si>
    <t>Махрин</t>
  </si>
  <si>
    <t>Дементьев Виктор</t>
  </si>
  <si>
    <t>Соловьев Слава</t>
  </si>
  <si>
    <t>Уфимцев Павел</t>
  </si>
  <si>
    <t>Чуева Катя</t>
  </si>
  <si>
    <t>Исаева Н.</t>
  </si>
  <si>
    <t>Ваулина Н.</t>
  </si>
  <si>
    <t>Халаимов Вадим</t>
  </si>
  <si>
    <t>СОШ № 7</t>
  </si>
  <si>
    <t>Чавыкин Дмитрий</t>
  </si>
  <si>
    <t>Тарасенко Мирослав</t>
  </si>
  <si>
    <t>Лантратова Катя</t>
  </si>
  <si>
    <t>Дементьева Валя</t>
  </si>
  <si>
    <t>Стародубцева Настя</t>
  </si>
  <si>
    <t>Бабровы Дворы</t>
  </si>
  <si>
    <t>Синица Андрей</t>
  </si>
  <si>
    <t>Толмачев Иван</t>
  </si>
  <si>
    <t>Анненков Дима</t>
  </si>
  <si>
    <t>Покутнева С.</t>
  </si>
  <si>
    <t>Коренькова В.</t>
  </si>
  <si>
    <t>Корунец Настя</t>
  </si>
  <si>
    <t>Козлова Маша</t>
  </si>
  <si>
    <t>Козлов Никита</t>
  </si>
  <si>
    <t>Бондаренко Алексей</t>
  </si>
  <si>
    <t>Рябухин Андрей</t>
  </si>
  <si>
    <t>Ключников Роман</t>
  </si>
  <si>
    <t>Таваралиева</t>
  </si>
  <si>
    <t>Андреева Оля</t>
  </si>
  <si>
    <t>Коняева Ирина</t>
  </si>
  <si>
    <t>Штондин</t>
  </si>
  <si>
    <t>Шлудченко Максим</t>
  </si>
  <si>
    <t>Замараев Александр</t>
  </si>
  <si>
    <t>Есипов Вова</t>
  </si>
  <si>
    <t>Волчкова Т.</t>
  </si>
  <si>
    <t>Деева Рита</t>
  </si>
  <si>
    <t>Макаренко Ксения</t>
  </si>
  <si>
    <t>Чертолес Лиза</t>
  </si>
  <si>
    <t>Романов Иван</t>
  </si>
  <si>
    <t>Николаев Алексей</t>
  </si>
  <si>
    <t>Мухин Артем</t>
  </si>
  <si>
    <t>Бессонов Андрей</t>
  </si>
  <si>
    <t>Мухина Настя</t>
  </si>
  <si>
    <t>Ченцова Софья</t>
  </si>
  <si>
    <t>Аршинова Ангелина</t>
  </si>
  <si>
    <t>Лебедева Настя</t>
  </si>
  <si>
    <t>Чкалов Роман</t>
  </si>
  <si>
    <t>Антипова Н.</t>
  </si>
  <si>
    <t>Левыкин Вова</t>
  </si>
  <si>
    <t>Шаповалов Артур</t>
  </si>
  <si>
    <t>Цуканов Никита</t>
  </si>
  <si>
    <t>Лисицкая Д.</t>
  </si>
  <si>
    <t>Сорокина Маша</t>
  </si>
  <si>
    <t>Седых Катя</t>
  </si>
  <si>
    <t>Сотников Саша</t>
  </si>
  <si>
    <t>Саплин Максим</t>
  </si>
  <si>
    <t>Меркулов Николай</t>
  </si>
  <si>
    <t>Базарова Анна</t>
  </si>
  <si>
    <t>Чубарова Анастасия</t>
  </si>
  <si>
    <t>Тетерев Владислав</t>
  </si>
  <si>
    <t>Толмачев Петр</t>
  </si>
  <si>
    <t>Дементьев Антон</t>
  </si>
  <si>
    <t>Прасолов Артем</t>
  </si>
  <si>
    <t>Вольвакова С.</t>
  </si>
  <si>
    <t>Кудрякова М.</t>
  </si>
  <si>
    <t>Синдеева Н.</t>
  </si>
  <si>
    <t>Лужков Артем</t>
  </si>
  <si>
    <t>Сапрыкин Женя</t>
  </si>
  <si>
    <t>Савенков Павел</t>
  </si>
  <si>
    <t>Шугуров Сережа</t>
  </si>
  <si>
    <t>Акулинина Настя</t>
  </si>
  <si>
    <t>Молостова Елена</t>
  </si>
  <si>
    <t>Чендулаева Инна</t>
  </si>
  <si>
    <t>Визир Карина</t>
  </si>
  <si>
    <t>Набережных Вадим</t>
  </si>
  <si>
    <t>Степанов Амир</t>
  </si>
  <si>
    <t>Дахин Геннадий</t>
  </si>
  <si>
    <t>Дюкарев Анатолий</t>
  </si>
  <si>
    <t>Торгашова Екатерина</t>
  </si>
  <si>
    <t>Маматова Екатерина</t>
  </si>
  <si>
    <t>СОШ № 13</t>
  </si>
  <si>
    <t>Кривошеев Алексей</t>
  </si>
  <si>
    <t>Акулинин Алексей</t>
  </si>
  <si>
    <t>Посохов Витя</t>
  </si>
  <si>
    <t>Волкова М.</t>
  </si>
  <si>
    <t>Черных Лена</t>
  </si>
  <si>
    <t>Сиверина Юля</t>
  </si>
  <si>
    <t>Коребина Света</t>
  </si>
  <si>
    <t>Сапрыкин Кирилл</t>
  </si>
  <si>
    <t>Безбородов Дмитрий</t>
  </si>
  <si>
    <t>Титов Александр</t>
  </si>
  <si>
    <t>Журенкова Евгения</t>
  </si>
  <si>
    <t>СОШ № 12</t>
  </si>
  <si>
    <t>Лысенко Никита</t>
  </si>
  <si>
    <t>Заруднев Сергей</t>
  </si>
  <si>
    <t>Фарафонов Алеша</t>
  </si>
  <si>
    <t>Козулина Кристина</t>
  </si>
  <si>
    <t>Руковицына Настя</t>
  </si>
  <si>
    <t>СОШ № 10</t>
  </si>
  <si>
    <t>Топоров Сергей</t>
  </si>
  <si>
    <t>Авушков Игорь</t>
  </si>
  <si>
    <t>Дудаков Андрей</t>
  </si>
  <si>
    <t>Недов Саша</t>
  </si>
  <si>
    <t>Пироговская Татьяна</t>
  </si>
  <si>
    <t>Семенихина Светлана</t>
  </si>
  <si>
    <t>Тасутьева Алина</t>
  </si>
  <si>
    <t>Маник Настя</t>
  </si>
  <si>
    <t>Ходотаев Виталий</t>
  </si>
  <si>
    <t>Хасанов Азамат</t>
  </si>
  <si>
    <t>Башкатов Роман</t>
  </si>
  <si>
    <t>Иванов Алексей</t>
  </si>
  <si>
    <t>Денисюк Ирина</t>
  </si>
  <si>
    <t>Брехунцова Альбина</t>
  </si>
  <si>
    <t>Маргуч Ярослава</t>
  </si>
  <si>
    <t>Яковлев Игорь</t>
  </si>
  <si>
    <t>Черняк Игорь</t>
  </si>
  <si>
    <t>Веселов Сергей</t>
  </si>
  <si>
    <t>Зюзиков Роман</t>
  </si>
  <si>
    <t>Мосалов Р</t>
  </si>
  <si>
    <t>Данилов Саша</t>
  </si>
  <si>
    <t>Магомедова Марина</t>
  </si>
  <si>
    <t>Новикова Настя</t>
  </si>
  <si>
    <t>Чурикова Мария</t>
  </si>
  <si>
    <t>Попов Сергей</t>
  </si>
  <si>
    <t>Гончаров Андрей</t>
  </si>
  <si>
    <t>Сычев Денис</t>
  </si>
  <si>
    <t>Тораненко Андрей</t>
  </si>
  <si>
    <t>Шарко Алексей</t>
  </si>
  <si>
    <t>Сигаев Дмитрий</t>
  </si>
  <si>
    <t>Пустовая Ольга</t>
  </si>
  <si>
    <t>Бахматова Татьяна</t>
  </si>
  <si>
    <t>Лященко Екатерина</t>
  </si>
  <si>
    <t>Тимаков Сергей</t>
  </si>
  <si>
    <t>Аминов Андрей</t>
  </si>
  <si>
    <t>Завьялов Саша</t>
  </si>
  <si>
    <t xml:space="preserve">Гребенкин </t>
  </si>
  <si>
    <t>Орехов Саша</t>
  </si>
  <si>
    <t>Карапузов Сергей</t>
  </si>
  <si>
    <t>Максимов Влад</t>
  </si>
  <si>
    <t>Шатов Алексей</t>
  </si>
  <si>
    <t>Филиппов Владислав</t>
  </si>
  <si>
    <t xml:space="preserve">Брежнев </t>
  </si>
  <si>
    <t>Хорхордина Дарья</t>
  </si>
  <si>
    <t>Фатеева Оксана</t>
  </si>
  <si>
    <t>Шумских Екатерина</t>
  </si>
  <si>
    <t>Шагимов Михаил</t>
  </si>
  <si>
    <t>Герасимович Егор</t>
  </si>
  <si>
    <t>Пономарев Иван</t>
  </si>
  <si>
    <t>Дорохин Юрий</t>
  </si>
  <si>
    <t>Панарин Валентин</t>
  </si>
  <si>
    <t>Мармузова Алина</t>
  </si>
  <si>
    <t>Ларских Юля</t>
  </si>
  <si>
    <t>Трубникова М</t>
  </si>
  <si>
    <t>Зыкова Диана</t>
  </si>
  <si>
    <t>Беликова Настя</t>
  </si>
  <si>
    <t>Гнедина Ева</t>
  </si>
  <si>
    <t>Волкова Алена</t>
  </si>
  <si>
    <t>Савина Галя</t>
  </si>
  <si>
    <t>Изотова Л</t>
  </si>
  <si>
    <t>Бондаренко Юля</t>
  </si>
  <si>
    <t>Писаревская Елена</t>
  </si>
  <si>
    <t>Косинова Лера</t>
  </si>
  <si>
    <t>Емельянова К</t>
  </si>
  <si>
    <t>Клева Ира</t>
  </si>
  <si>
    <t>Хилобок Галина</t>
  </si>
  <si>
    <t>Шагимова Катя</t>
  </si>
  <si>
    <t>Калиновская А</t>
  </si>
  <si>
    <t>Грошева Яна</t>
  </si>
  <si>
    <t>Старый Оскол</t>
  </si>
  <si>
    <t>Романок Никита</t>
  </si>
  <si>
    <t>Слащева Маша</t>
  </si>
  <si>
    <t>Листков Влад</t>
  </si>
  <si>
    <t>Хабибулин Ренат</t>
  </si>
  <si>
    <t>Мартынев</t>
  </si>
  <si>
    <t>Колосяков Артем</t>
  </si>
  <si>
    <t>Козарез Артем</t>
  </si>
  <si>
    <t>Горетый Евг</t>
  </si>
  <si>
    <t>Максимов</t>
  </si>
  <si>
    <t>Дурнев Саша</t>
  </si>
  <si>
    <t>число правильно отмеченных КП</t>
  </si>
  <si>
    <t>число КП без правильной отметки</t>
  </si>
  <si>
    <t>штраф за отсутствие правильной отметки КП (по 3 минуты за каждый КП) (T), мин., сек.</t>
  </si>
  <si>
    <t>нет ни одной правильной отметки КП</t>
  </si>
  <si>
    <t>Гончарова Арина</t>
  </si>
  <si>
    <t>нет отметки одного КП</t>
  </si>
  <si>
    <t>Теряев Витя</t>
  </si>
  <si>
    <t>нет отметки одного из КП</t>
  </si>
  <si>
    <t>нет отметок КП</t>
  </si>
  <si>
    <t>Скоморохова Таня</t>
  </si>
  <si>
    <t>Агафонов Андрей</t>
  </si>
  <si>
    <t>нет отметок всех КП</t>
  </si>
  <si>
    <t>Старшая возрастная группа. Команды и участники на лыжах. М - 40 участников, Ж - 35 участников.</t>
  </si>
  <si>
    <t>Средняя возрастная группа. Команды и участники на лыжах. М - 21 участник, Ж - 28 участников.</t>
  </si>
  <si>
    <t>Средняя возрастная группа. Команды и участники без лыж. М - 16 участников, Ж - 8 участников.</t>
  </si>
  <si>
    <t>Старый Оскол. СОШ № 33</t>
  </si>
  <si>
    <t xml:space="preserve">Старый Оскол. СОШ № 38              </t>
  </si>
  <si>
    <t>Старый Оскол. СОШ № 19</t>
  </si>
  <si>
    <t>Старый Оскол. СОШ № 38</t>
  </si>
  <si>
    <t>Старый Оскол. СОШ № 34</t>
  </si>
  <si>
    <t>Старшая возрастная группа. Команды и участники без лыж. М - 28 участников, Ж - 20 участников.</t>
  </si>
  <si>
    <t>СОШ № 16, "Скауты"</t>
  </si>
  <si>
    <t>Главный судья соревнований   __________________   Безбородов А.А.</t>
  </si>
  <si>
    <t>(после лыжников)</t>
  </si>
  <si>
    <t>ДООСЦ</t>
  </si>
  <si>
    <t>СОШ № 16</t>
  </si>
  <si>
    <t>общее место команды</t>
  </si>
  <si>
    <t>-</t>
  </si>
  <si>
    <t>общее место каждого участника</t>
  </si>
  <si>
    <t>место участника, направленного от школы г. Губкина</t>
  </si>
  <si>
    <t>место команды среди команд школ г. Губкина</t>
  </si>
  <si>
    <t>Приложение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</si>
</sst>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dd/mm/yy\ h:mm;@"/>
    <numFmt numFmtId="178" formatCode="[$-FC19]d\ mmmm\ yyyy\ &quot;г.&quot;"/>
    <numFmt numFmtId="179" formatCode="h:mm:ss;@"/>
    <numFmt numFmtId="180" formatCode="h:mm;@"/>
    <numFmt numFmtId="181" formatCode="[h]:mm:ss;@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color indexed="8"/>
      <name val="Times New Roman"/>
      <family val="0"/>
    </font>
    <font>
      <b/>
      <sz val="14"/>
      <name val="Arial"/>
      <family val="2"/>
    </font>
    <font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center"/>
    </xf>
    <xf numFmtId="1" fontId="0" fillId="0" borderId="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0" fillId="0" borderId="36" xfId="0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" borderId="25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3" borderId="25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" borderId="20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4" xfId="0" applyFont="1" applyBorder="1" applyAlignment="1">
      <alignment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8" fillId="0" borderId="0" xfId="0" applyFont="1" applyFill="1" applyAlignment="1">
      <alignment horizontal="left" vertical="top" wrapText="1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1" fontId="8" fillId="3" borderId="36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6" xfId="0" applyFill="1" applyBorder="1" applyAlignment="1">
      <alignment/>
    </xf>
    <xf numFmtId="2" fontId="6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147</xdr:row>
      <xdr:rowOff>0</xdr:rowOff>
    </xdr:from>
    <xdr:to>
      <xdr:col>19</xdr:col>
      <xdr:colOff>571500</xdr:colOff>
      <xdr:row>147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0" y="25927050"/>
          <a:ext cx="6457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Результат участника снимается (аннулируется) в следующих случаях:
• в карте участника нет ни одной правильной отметки КП;
• участник превысил КВ прохождения дистанции (60 минут);
• в карте участника отсутствует цветная отметка какого-либо КП, т.е. нет доказательства прохождения участником всей дистанции;
• участник потерял карту или привел карту в состояние, не позволяющее определить результат участника;
• участник грубо нарушил правила спортивного поведения.
</a:t>
          </a:r>
        </a:p>
      </xdr:txBody>
    </xdr:sp>
    <xdr:clientData/>
  </xdr:twoCellAnchor>
  <xdr:twoCellAnchor>
    <xdr:from>
      <xdr:col>10</xdr:col>
      <xdr:colOff>247650</xdr:colOff>
      <xdr:row>147</xdr:row>
      <xdr:rowOff>0</xdr:rowOff>
    </xdr:from>
    <xdr:to>
      <xdr:col>19</xdr:col>
      <xdr:colOff>571500</xdr:colOff>
      <xdr:row>147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10500" y="25927050"/>
          <a:ext cx="6457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Результат участника снимается (аннулируется) в следующих случаях:
• в карте участника нет ни одной правильной отметки КП;
• участник превысил КВ прохождения дистанции (60 минут);
• в карте участника отсутствует цветная отметка какого-либо КП, т.е. нет доказательства прохождения участником всей дистанции;
• участник потерял карту или привел карту в состояние, не позволяющее определить результат участника;
• участник грубо нарушил правила спортивного поведения.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Z234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8.7109375" style="5" customWidth="1"/>
    <col min="2" max="2" width="21.421875" style="2" customWidth="1"/>
    <col min="3" max="3" width="4.28125" style="2" customWidth="1"/>
    <col min="4" max="4" width="7.140625" style="3" customWidth="1"/>
    <col min="5" max="5" width="8.57421875" style="17" customWidth="1"/>
    <col min="6" max="6" width="13.57421875" style="17" customWidth="1"/>
    <col min="7" max="7" width="12.421875" style="76" customWidth="1"/>
    <col min="8" max="8" width="12.140625" style="76" customWidth="1"/>
    <col min="9" max="9" width="14.421875" style="17" customWidth="1"/>
    <col min="10" max="10" width="10.7109375" style="17" customWidth="1"/>
    <col min="11" max="11" width="13.7109375" style="2" customWidth="1"/>
    <col min="12" max="12" width="3.00390625" style="32" customWidth="1"/>
    <col min="13" max="13" width="3.00390625" style="154" customWidth="1"/>
    <col min="14" max="14" width="15.57421875" style="154" customWidth="1"/>
    <col min="15" max="15" width="2.8515625" style="154" customWidth="1"/>
    <col min="16" max="16" width="15.7109375" style="154" customWidth="1"/>
    <col min="17" max="17" width="11.57421875" style="32" customWidth="1"/>
    <col min="18" max="18" width="12.421875" style="116" customWidth="1"/>
    <col min="19" max="19" width="14.140625" style="32" customWidth="1"/>
    <col min="20" max="20" width="11.28125" style="116" customWidth="1"/>
    <col min="21" max="21" width="12.421875" style="116" customWidth="1"/>
    <col min="22" max="22" width="12.421875" style="32" customWidth="1"/>
    <col min="23" max="24" width="9.28125" style="116" customWidth="1"/>
    <col min="25" max="25" width="4.28125" style="4" customWidth="1"/>
    <col min="26" max="16384" width="9.140625" style="2" customWidth="1"/>
  </cols>
  <sheetData>
    <row r="1" spans="1:21" ht="37.5" customHeight="1">
      <c r="A1" s="284" t="s">
        <v>40</v>
      </c>
      <c r="B1" s="284"/>
      <c r="C1" s="284"/>
      <c r="D1" s="284"/>
      <c r="E1" s="284"/>
      <c r="F1" s="284"/>
      <c r="G1" s="284"/>
      <c r="H1" s="284"/>
      <c r="I1" s="284"/>
      <c r="J1" s="49"/>
      <c r="U1" s="283" t="s">
        <v>255</v>
      </c>
    </row>
    <row r="2" spans="1:10" ht="20.25" customHeight="1" thickBot="1">
      <c r="A2" s="358" t="s">
        <v>41</v>
      </c>
      <c r="B2" s="358"/>
      <c r="C2" s="358"/>
      <c r="D2" s="358"/>
      <c r="E2" s="358"/>
      <c r="F2" s="358"/>
      <c r="G2" s="358"/>
      <c r="H2" s="358"/>
      <c r="I2" s="103"/>
      <c r="J2" s="48"/>
    </row>
    <row r="3" spans="1:26" s="1" customFormat="1" ht="58.5" customHeight="1" thickTop="1">
      <c r="A3" s="327" t="s">
        <v>37</v>
      </c>
      <c r="B3" s="337" t="s">
        <v>1</v>
      </c>
      <c r="C3" s="337" t="s">
        <v>0</v>
      </c>
      <c r="D3" s="337" t="s">
        <v>4</v>
      </c>
      <c r="E3" s="347" t="s">
        <v>5</v>
      </c>
      <c r="F3" s="347" t="s">
        <v>36</v>
      </c>
      <c r="G3" s="349" t="s">
        <v>224</v>
      </c>
      <c r="H3" s="351" t="s">
        <v>225</v>
      </c>
      <c r="I3" s="353" t="s">
        <v>226</v>
      </c>
      <c r="J3" s="347" t="s">
        <v>38</v>
      </c>
      <c r="K3" s="331" t="s">
        <v>39</v>
      </c>
      <c r="L3" s="332"/>
      <c r="M3" s="331" t="s">
        <v>252</v>
      </c>
      <c r="N3" s="332"/>
      <c r="O3" s="331" t="s">
        <v>253</v>
      </c>
      <c r="P3" s="332"/>
      <c r="Q3" s="337" t="s">
        <v>42</v>
      </c>
      <c r="R3" s="335" t="s">
        <v>43</v>
      </c>
      <c r="S3" s="337" t="s">
        <v>44</v>
      </c>
      <c r="T3" s="335" t="s">
        <v>45</v>
      </c>
      <c r="U3" s="329" t="s">
        <v>25</v>
      </c>
      <c r="V3" s="337" t="s">
        <v>14</v>
      </c>
      <c r="W3" s="335" t="s">
        <v>250</v>
      </c>
      <c r="X3" s="276" t="s">
        <v>254</v>
      </c>
      <c r="Y3" s="6"/>
      <c r="Z3" s="6"/>
    </row>
    <row r="4" spans="1:26" s="1" customFormat="1" ht="32.25" customHeight="1" thickBot="1">
      <c r="A4" s="328"/>
      <c r="B4" s="338"/>
      <c r="C4" s="338"/>
      <c r="D4" s="338"/>
      <c r="E4" s="348"/>
      <c r="F4" s="348"/>
      <c r="G4" s="350"/>
      <c r="H4" s="352"/>
      <c r="I4" s="354"/>
      <c r="J4" s="348"/>
      <c r="K4" s="333"/>
      <c r="L4" s="334"/>
      <c r="M4" s="333"/>
      <c r="N4" s="334"/>
      <c r="O4" s="333"/>
      <c r="P4" s="334"/>
      <c r="Q4" s="338"/>
      <c r="R4" s="336"/>
      <c r="S4" s="338"/>
      <c r="T4" s="336"/>
      <c r="U4" s="330"/>
      <c r="V4" s="338"/>
      <c r="W4" s="336"/>
      <c r="X4" s="277"/>
      <c r="Y4" s="6"/>
      <c r="Z4" s="6"/>
    </row>
    <row r="5" spans="1:26" s="1" customFormat="1" ht="19.5" customHeight="1" thickBot="1" thickTop="1">
      <c r="A5" s="55" t="s">
        <v>236</v>
      </c>
      <c r="B5" s="52"/>
      <c r="C5" s="52"/>
      <c r="D5" s="52"/>
      <c r="E5" s="53"/>
      <c r="F5" s="53"/>
      <c r="G5" s="54"/>
      <c r="H5" s="54"/>
      <c r="I5" s="53"/>
      <c r="J5" s="53"/>
      <c r="K5" s="52"/>
      <c r="L5" s="52"/>
      <c r="M5" s="52"/>
      <c r="N5" s="52"/>
      <c r="O5" s="52"/>
      <c r="P5" s="52"/>
      <c r="Q5" s="52"/>
      <c r="R5" s="54"/>
      <c r="S5" s="52"/>
      <c r="T5" s="54"/>
      <c r="U5" s="54"/>
      <c r="V5" s="52"/>
      <c r="W5" s="270"/>
      <c r="X5" s="271"/>
      <c r="Y5" s="6"/>
      <c r="Z5" s="6"/>
    </row>
    <row r="6" spans="1:25" ht="12.75" customHeight="1" thickTop="1">
      <c r="A6" s="295" t="s">
        <v>248</v>
      </c>
      <c r="B6" s="24" t="s">
        <v>46</v>
      </c>
      <c r="C6" s="20" t="s">
        <v>2</v>
      </c>
      <c r="D6" s="58">
        <v>1</v>
      </c>
      <c r="E6" s="18">
        <v>30.02</v>
      </c>
      <c r="F6" s="9">
        <f aca="true" t="shared" si="0" ref="F6:F16">E6-D6</f>
        <v>29.02</v>
      </c>
      <c r="G6" s="67">
        <v>5</v>
      </c>
      <c r="H6" s="70">
        <f aca="true" t="shared" si="1" ref="H6:H16">8-G6</f>
        <v>3</v>
      </c>
      <c r="I6" s="9">
        <f aca="true" t="shared" si="2" ref="I6:I16">3*H6</f>
        <v>9</v>
      </c>
      <c r="J6" s="18">
        <f aca="true" t="shared" si="3" ref="J6:J16">F6+I6</f>
        <v>38.019999999999996</v>
      </c>
      <c r="K6" s="15"/>
      <c r="L6" s="146"/>
      <c r="M6" s="228"/>
      <c r="N6" s="238">
        <v>5</v>
      </c>
      <c r="O6" s="170"/>
      <c r="P6" s="83"/>
      <c r="Q6" s="9">
        <f>J6</f>
        <v>38.019999999999996</v>
      </c>
      <c r="R6" s="309">
        <v>3</v>
      </c>
      <c r="S6" s="312">
        <f>INT(Q6)+INT(Q7)+INT(Q8)+INT(Q9)+INT((SUM(Q6:Q9)-(INT(Q6)+INT(Q7)+INT(Q8)+INT(Q9)))/0.6)+SUM(Q6:Q9)-(INT(Q6)+INT(Q7)+INT(Q8)+INT(Q9))-0.6*INT((SUM(Q6:Q9)-(INT(Q6)+INT(Q7)+INT(Q8)+INT(Q9)))/0.6)</f>
        <v>128.51</v>
      </c>
      <c r="T6" s="314">
        <v>2</v>
      </c>
      <c r="U6" s="309">
        <v>5</v>
      </c>
      <c r="V6" s="319">
        <f>INT(Q6)+INT(Q7)+INT(Q8)+INT(Q9)+INT(Q10)+INT(Q11)+INT(Q12)+INT(Q13)+INT((SUM(Q6:Q13)-(INT(Q6)+INT(Q7)+INT(Q8)+INT(Q9)+INT(Q10)+INT(Q11)+INT(Q12)+INT(Q13)))/0.6)+SUM(Q6:Q13)-(INT(Q6)+INT(Q7)+INT(Q8)+INT(Q9)+INT(Q10)+INT(Q11)+INT(Q12)+INT(Q13))-0.6*INT((SUM(Q6:Q13)-(INT(Q6)+INT(Q7)+INT(Q8)+INT(Q9)+INT(Q10)+INT(Q11)+INT(Q12)+INT(Q13)))/0.6)</f>
        <v>224.26000000000002</v>
      </c>
      <c r="W6" s="339">
        <v>2</v>
      </c>
      <c r="X6" s="285" t="s">
        <v>251</v>
      </c>
      <c r="Y6" s="7"/>
    </row>
    <row r="7" spans="1:25" ht="12.75" customHeight="1">
      <c r="A7" s="296"/>
      <c r="B7" s="25" t="s">
        <v>47</v>
      </c>
      <c r="C7" s="22" t="s">
        <v>2</v>
      </c>
      <c r="D7" s="59">
        <v>11</v>
      </c>
      <c r="E7" s="12">
        <v>45.14</v>
      </c>
      <c r="F7" s="12">
        <f t="shared" si="0"/>
        <v>34.14</v>
      </c>
      <c r="G7" s="68">
        <v>2</v>
      </c>
      <c r="H7" s="68">
        <f t="shared" si="1"/>
        <v>6</v>
      </c>
      <c r="I7" s="12">
        <f t="shared" si="2"/>
        <v>18</v>
      </c>
      <c r="J7" s="12">
        <f t="shared" si="3"/>
        <v>52.14</v>
      </c>
      <c r="K7" s="16"/>
      <c r="L7" s="84"/>
      <c r="M7" s="229"/>
      <c r="N7" s="239">
        <v>14</v>
      </c>
      <c r="O7" s="171"/>
      <c r="P7" s="84"/>
      <c r="Q7" s="12">
        <f>J7</f>
        <v>52.14</v>
      </c>
      <c r="R7" s="310"/>
      <c r="S7" s="313"/>
      <c r="T7" s="315"/>
      <c r="U7" s="310"/>
      <c r="V7" s="320"/>
      <c r="W7" s="340"/>
      <c r="X7" s="286"/>
      <c r="Y7" s="7"/>
    </row>
    <row r="8" spans="1:25" ht="12.75" customHeight="1">
      <c r="A8" s="296"/>
      <c r="B8" s="25" t="s">
        <v>48</v>
      </c>
      <c r="C8" s="14" t="s">
        <v>2</v>
      </c>
      <c r="D8" s="59">
        <v>21</v>
      </c>
      <c r="E8" s="12">
        <v>44.35</v>
      </c>
      <c r="F8" s="12">
        <f t="shared" si="0"/>
        <v>23.35</v>
      </c>
      <c r="G8" s="68">
        <v>3</v>
      </c>
      <c r="H8" s="68">
        <f t="shared" si="1"/>
        <v>5</v>
      </c>
      <c r="I8" s="12">
        <f t="shared" si="2"/>
        <v>15</v>
      </c>
      <c r="J8" s="12">
        <f t="shared" si="3"/>
        <v>38.35</v>
      </c>
      <c r="K8" s="16"/>
      <c r="L8" s="84"/>
      <c r="M8" s="229"/>
      <c r="N8" s="239">
        <v>6</v>
      </c>
      <c r="O8" s="171"/>
      <c r="P8" s="84"/>
      <c r="Q8" s="12">
        <f>J8</f>
        <v>38.35</v>
      </c>
      <c r="R8" s="310"/>
      <c r="S8" s="313"/>
      <c r="T8" s="315"/>
      <c r="U8" s="310"/>
      <c r="V8" s="320"/>
      <c r="W8" s="340"/>
      <c r="X8" s="286"/>
      <c r="Y8" s="7"/>
    </row>
    <row r="9" spans="1:25" ht="12.75" customHeight="1">
      <c r="A9" s="296"/>
      <c r="B9" s="25" t="s">
        <v>49</v>
      </c>
      <c r="C9" s="14" t="s">
        <v>2</v>
      </c>
      <c r="D9" s="59">
        <v>31</v>
      </c>
      <c r="E9" s="12">
        <v>67.42</v>
      </c>
      <c r="F9" s="12">
        <f t="shared" si="0"/>
        <v>36.42</v>
      </c>
      <c r="G9" s="68">
        <v>1</v>
      </c>
      <c r="H9" s="68">
        <f t="shared" si="1"/>
        <v>7</v>
      </c>
      <c r="I9" s="12">
        <f t="shared" si="2"/>
        <v>21</v>
      </c>
      <c r="J9" s="12">
        <f t="shared" si="3"/>
        <v>57.42</v>
      </c>
      <c r="K9" s="16"/>
      <c r="L9" s="84"/>
      <c r="M9" s="229"/>
      <c r="N9" s="239">
        <v>19</v>
      </c>
      <c r="O9" s="171"/>
      <c r="P9" s="84"/>
      <c r="Q9" s="12"/>
      <c r="R9" s="311"/>
      <c r="S9" s="313"/>
      <c r="T9" s="315"/>
      <c r="U9" s="310"/>
      <c r="V9" s="320"/>
      <c r="W9" s="340"/>
      <c r="X9" s="286"/>
      <c r="Y9" s="7"/>
    </row>
    <row r="10" spans="1:25" ht="12.75" customHeight="1">
      <c r="A10" s="296"/>
      <c r="B10" s="39" t="s">
        <v>50</v>
      </c>
      <c r="C10" s="34" t="s">
        <v>3</v>
      </c>
      <c r="D10" s="60">
        <v>2</v>
      </c>
      <c r="E10" s="35">
        <v>28.1</v>
      </c>
      <c r="F10" s="35">
        <f t="shared" si="0"/>
        <v>26.1</v>
      </c>
      <c r="G10" s="69">
        <v>3</v>
      </c>
      <c r="H10" s="69">
        <f t="shared" si="1"/>
        <v>5</v>
      </c>
      <c r="I10" s="35">
        <f t="shared" si="2"/>
        <v>15</v>
      </c>
      <c r="J10" s="35">
        <f t="shared" si="3"/>
        <v>41.1</v>
      </c>
      <c r="K10" s="36"/>
      <c r="L10" s="86"/>
      <c r="M10" s="229"/>
      <c r="N10" s="239">
        <v>2</v>
      </c>
      <c r="O10" s="171"/>
      <c r="P10" s="84"/>
      <c r="Q10" s="35">
        <f>J10</f>
        <v>41.1</v>
      </c>
      <c r="R10" s="303">
        <v>2</v>
      </c>
      <c r="S10" s="316">
        <f>INT(Q10)+INT(Q11)+INT(Q12)+INT(Q13)+INT((SUM(Q10:Q13)-(INT(Q10)+INT(Q11)+INT(Q12)+INT(Q13)))/0.6)+SUM(Q10:Q13)-(INT(Q10)+INT(Q11)+INT(Q12)+INT(Q13))-0.6*INT((SUM(Q10:Q13)-(INT(Q10)+INT(Q11)+INT(Q12)+INT(Q13)))/0.6)</f>
        <v>95.35</v>
      </c>
      <c r="T10" s="300">
        <v>2</v>
      </c>
      <c r="U10" s="310"/>
      <c r="V10" s="320"/>
      <c r="W10" s="340"/>
      <c r="X10" s="286"/>
      <c r="Y10" s="7"/>
    </row>
    <row r="11" spans="1:25" ht="12.75" customHeight="1">
      <c r="A11" s="296"/>
      <c r="B11" s="39" t="s">
        <v>51</v>
      </c>
      <c r="C11" s="34" t="s">
        <v>3</v>
      </c>
      <c r="D11" s="60">
        <v>12</v>
      </c>
      <c r="E11" s="35">
        <v>45.25</v>
      </c>
      <c r="F11" s="35">
        <f t="shared" si="0"/>
        <v>33.25</v>
      </c>
      <c r="G11" s="69">
        <v>1</v>
      </c>
      <c r="H11" s="69">
        <f t="shared" si="1"/>
        <v>7</v>
      </c>
      <c r="I11" s="35">
        <f t="shared" si="2"/>
        <v>21</v>
      </c>
      <c r="J11" s="35">
        <f t="shared" si="3"/>
        <v>54.25</v>
      </c>
      <c r="K11" s="36"/>
      <c r="L11" s="137"/>
      <c r="M11" s="229"/>
      <c r="N11" s="239">
        <v>4</v>
      </c>
      <c r="O11" s="171"/>
      <c r="P11" s="84"/>
      <c r="Q11" s="35">
        <f>J11</f>
        <v>54.25</v>
      </c>
      <c r="R11" s="304"/>
      <c r="S11" s="316"/>
      <c r="T11" s="300"/>
      <c r="U11" s="310"/>
      <c r="V11" s="320"/>
      <c r="W11" s="340"/>
      <c r="X11" s="286"/>
      <c r="Y11" s="7"/>
    </row>
    <row r="12" spans="1:24" ht="12.75" customHeight="1">
      <c r="A12" s="296"/>
      <c r="B12" s="39" t="s">
        <v>52</v>
      </c>
      <c r="C12" s="34" t="s">
        <v>3</v>
      </c>
      <c r="D12" s="60">
        <v>22</v>
      </c>
      <c r="E12" s="35">
        <v>54.01</v>
      </c>
      <c r="F12" s="35">
        <f t="shared" si="0"/>
        <v>32.01</v>
      </c>
      <c r="G12" s="69">
        <v>0</v>
      </c>
      <c r="H12" s="69">
        <f t="shared" si="1"/>
        <v>8</v>
      </c>
      <c r="I12" s="35">
        <f t="shared" si="2"/>
        <v>24</v>
      </c>
      <c r="J12" s="35">
        <f t="shared" si="3"/>
        <v>56.01</v>
      </c>
      <c r="K12" s="36" t="s">
        <v>8</v>
      </c>
      <c r="L12" s="137" t="s">
        <v>227</v>
      </c>
      <c r="M12" s="230"/>
      <c r="N12" s="240"/>
      <c r="O12" s="171"/>
      <c r="P12" s="84"/>
      <c r="Q12" s="35"/>
      <c r="R12" s="304"/>
      <c r="S12" s="316"/>
      <c r="T12" s="300"/>
      <c r="U12" s="310"/>
      <c r="V12" s="320"/>
      <c r="W12" s="340"/>
      <c r="X12" s="286"/>
    </row>
    <row r="13" spans="1:24" ht="12.75" customHeight="1" thickBot="1">
      <c r="A13" s="297"/>
      <c r="B13" s="40" t="s">
        <v>228</v>
      </c>
      <c r="C13" s="41" t="s">
        <v>3</v>
      </c>
      <c r="D13" s="60">
        <v>32</v>
      </c>
      <c r="E13" s="38">
        <v>88.51</v>
      </c>
      <c r="F13" s="38">
        <f t="shared" si="0"/>
        <v>56.510000000000005</v>
      </c>
      <c r="G13" s="69">
        <v>0</v>
      </c>
      <c r="H13" s="72">
        <f t="shared" si="1"/>
        <v>8</v>
      </c>
      <c r="I13" s="42">
        <f t="shared" si="2"/>
        <v>24</v>
      </c>
      <c r="J13" s="35">
        <f t="shared" si="3"/>
        <v>80.51</v>
      </c>
      <c r="K13" s="96" t="s">
        <v>8</v>
      </c>
      <c r="L13" s="147" t="s">
        <v>227</v>
      </c>
      <c r="M13" s="231"/>
      <c r="N13" s="241"/>
      <c r="O13" s="172"/>
      <c r="P13" s="248"/>
      <c r="Q13" s="42"/>
      <c r="R13" s="305"/>
      <c r="S13" s="317"/>
      <c r="T13" s="301"/>
      <c r="U13" s="318"/>
      <c r="V13" s="321"/>
      <c r="W13" s="340"/>
      <c r="X13" s="286"/>
    </row>
    <row r="14" spans="1:24" ht="12.75" customHeight="1" thickTop="1">
      <c r="A14" s="344" t="s">
        <v>54</v>
      </c>
      <c r="B14" s="29" t="s">
        <v>53</v>
      </c>
      <c r="C14" s="20" t="s">
        <v>2</v>
      </c>
      <c r="D14" s="8">
        <v>2</v>
      </c>
      <c r="E14" s="9">
        <v>51.49</v>
      </c>
      <c r="F14" s="9">
        <f t="shared" si="0"/>
        <v>49.49</v>
      </c>
      <c r="G14" s="67">
        <v>0</v>
      </c>
      <c r="H14" s="70">
        <f t="shared" si="1"/>
        <v>8</v>
      </c>
      <c r="I14" s="9">
        <f t="shared" si="2"/>
        <v>24</v>
      </c>
      <c r="J14" s="18">
        <f t="shared" si="3"/>
        <v>73.49000000000001</v>
      </c>
      <c r="K14" s="98" t="s">
        <v>8</v>
      </c>
      <c r="L14" s="148" t="s">
        <v>227</v>
      </c>
      <c r="M14" s="232"/>
      <c r="N14" s="242"/>
      <c r="O14" s="274"/>
      <c r="P14" s="149"/>
      <c r="Q14" s="19"/>
      <c r="R14" s="309">
        <v>2</v>
      </c>
      <c r="S14" s="312">
        <f>INT(Q14)+INT(Q15)+INT(Q16)+INT(Q17)+INT((SUM(Q14:Q17)-(INT(Q14)+INT(Q15)+INT(Q16)+INT(Q17)))/0.6)+SUM(Q14:Q17)-(INT(Q14)+INT(Q15)+INT(Q16)+INT(Q17))-0.6*INT((SUM(Q14:Q17)-(INT(Q14)+INT(Q15)+INT(Q16)+INT(Q17)))/0.6)</f>
        <v>111.53999999999999</v>
      </c>
      <c r="T14" s="314">
        <v>5</v>
      </c>
      <c r="U14" s="309">
        <v>2</v>
      </c>
      <c r="V14" s="319">
        <f>INT(Q14)+INT(Q15)+INT(Q16)+INT(Q17)+INT(Q18)+INT(Q19)+INT(Q20)+INT(Q21)+INT((SUM(Q14:Q21)-(INT(Q14)+INT(Q15)+INT(Q16)+INT(Q17)+INT(Q18)+INT(Q19)+INT(Q20)+INT(Q21)))/0.6)+SUM(Q14:Q21)-(INT(Q14)+INT(Q15)+INT(Q16)+INT(Q17)+INT(Q18)+INT(Q19)+INT(Q20)+INT(Q21))-0.6*INT((SUM(Q14:Q21)-(INT(Q14)+INT(Q15)+INT(Q16)+INT(Q17)+INT(Q18)+INT(Q19)+INT(Q20)+INT(Q21)))/0.6)</f>
        <v>111.53999999999999</v>
      </c>
      <c r="W14" s="306">
        <v>5</v>
      </c>
      <c r="X14" s="280">
        <v>3</v>
      </c>
    </row>
    <row r="15" spans="1:24" ht="12.75" customHeight="1">
      <c r="A15" s="345"/>
      <c r="B15" s="31" t="s">
        <v>55</v>
      </c>
      <c r="C15" s="22" t="s">
        <v>2</v>
      </c>
      <c r="D15" s="59">
        <v>12</v>
      </c>
      <c r="E15" s="19">
        <v>49.16</v>
      </c>
      <c r="F15" s="19">
        <f t="shared" si="0"/>
        <v>37.16</v>
      </c>
      <c r="G15" s="68">
        <v>2</v>
      </c>
      <c r="H15" s="68">
        <f t="shared" si="1"/>
        <v>6</v>
      </c>
      <c r="I15" s="12">
        <f t="shared" si="2"/>
        <v>18</v>
      </c>
      <c r="J15" s="12">
        <f t="shared" si="3"/>
        <v>55.16</v>
      </c>
      <c r="K15" s="16"/>
      <c r="L15" s="84"/>
      <c r="M15" s="229"/>
      <c r="N15" s="239">
        <v>17</v>
      </c>
      <c r="O15" s="163"/>
      <c r="P15" s="239">
        <v>7</v>
      </c>
      <c r="Q15" s="12">
        <f>J15</f>
        <v>55.16</v>
      </c>
      <c r="R15" s="310"/>
      <c r="S15" s="313"/>
      <c r="T15" s="315"/>
      <c r="U15" s="310"/>
      <c r="V15" s="320"/>
      <c r="W15" s="307"/>
      <c r="X15" s="281"/>
    </row>
    <row r="16" spans="1:24" ht="12.75" customHeight="1">
      <c r="A16" s="345"/>
      <c r="B16" s="31" t="s">
        <v>56</v>
      </c>
      <c r="C16" s="14" t="s">
        <v>2</v>
      </c>
      <c r="D16" s="59">
        <v>22</v>
      </c>
      <c r="E16" s="19">
        <v>66.38</v>
      </c>
      <c r="F16" s="19">
        <f t="shared" si="0"/>
        <v>44.379999999999995</v>
      </c>
      <c r="G16" s="68">
        <v>4</v>
      </c>
      <c r="H16" s="68">
        <f t="shared" si="1"/>
        <v>4</v>
      </c>
      <c r="I16" s="12">
        <f t="shared" si="2"/>
        <v>12</v>
      </c>
      <c r="J16" s="12">
        <f t="shared" si="3"/>
        <v>56.379999999999995</v>
      </c>
      <c r="K16" s="45"/>
      <c r="L16" s="85"/>
      <c r="M16" s="229"/>
      <c r="N16" s="239">
        <v>18</v>
      </c>
      <c r="O16" s="163"/>
      <c r="P16" s="239">
        <v>8</v>
      </c>
      <c r="Q16" s="12">
        <f>J16</f>
        <v>56.379999999999995</v>
      </c>
      <c r="R16" s="310"/>
      <c r="S16" s="313"/>
      <c r="T16" s="315"/>
      <c r="U16" s="310"/>
      <c r="V16" s="320"/>
      <c r="W16" s="307"/>
      <c r="X16" s="281"/>
    </row>
    <row r="17" spans="1:24" ht="12.75" customHeight="1">
      <c r="A17" s="345"/>
      <c r="B17" s="31"/>
      <c r="C17" s="14" t="s">
        <v>2</v>
      </c>
      <c r="D17" s="59">
        <v>32</v>
      </c>
      <c r="E17" s="19"/>
      <c r="F17" s="19"/>
      <c r="G17" s="68"/>
      <c r="H17" s="68"/>
      <c r="I17" s="12"/>
      <c r="J17" s="12"/>
      <c r="K17" s="45"/>
      <c r="L17" s="85"/>
      <c r="M17" s="230"/>
      <c r="N17" s="240"/>
      <c r="O17" s="171"/>
      <c r="P17" s="84"/>
      <c r="Q17" s="12"/>
      <c r="R17" s="311"/>
      <c r="S17" s="313"/>
      <c r="T17" s="315"/>
      <c r="U17" s="310"/>
      <c r="V17" s="320"/>
      <c r="W17" s="307"/>
      <c r="X17" s="281"/>
    </row>
    <row r="18" spans="1:24" ht="12.75" customHeight="1">
      <c r="A18" s="345"/>
      <c r="B18" s="51" t="s">
        <v>57</v>
      </c>
      <c r="C18" s="34" t="s">
        <v>3</v>
      </c>
      <c r="D18" s="60">
        <v>3</v>
      </c>
      <c r="E18" s="35">
        <v>93.2</v>
      </c>
      <c r="F18" s="35">
        <f>E18-D18</f>
        <v>90.2</v>
      </c>
      <c r="G18" s="69">
        <v>1</v>
      </c>
      <c r="H18" s="69">
        <f>8-G18</f>
        <v>7</v>
      </c>
      <c r="I18" s="35">
        <f>3*H18</f>
        <v>21</v>
      </c>
      <c r="J18" s="35">
        <f>F18+I18</f>
        <v>111.2</v>
      </c>
      <c r="K18" s="36" t="s">
        <v>8</v>
      </c>
      <c r="L18" s="137" t="s">
        <v>15</v>
      </c>
      <c r="M18" s="230"/>
      <c r="N18" s="240"/>
      <c r="O18" s="171"/>
      <c r="P18" s="84"/>
      <c r="Q18" s="35"/>
      <c r="R18" s="303">
        <v>0</v>
      </c>
      <c r="S18" s="316">
        <f>INT(Q18)+INT(Q19)+INT(Q20)+INT(Q21)+INT((SUM(Q18:Q21)-(INT(Q18)+INT(Q19)+INT(Q20)+INT(Q21)))/0.6)+SUM(Q18:Q21)-(INT(Q18)+INT(Q19)+INT(Q20)+INT(Q21))-0.6*INT((SUM(Q18:Q21)-(INT(Q18)+INT(Q19)+INT(Q20)+INT(Q21)))/0.6)</f>
        <v>0</v>
      </c>
      <c r="T18" s="300">
        <v>7</v>
      </c>
      <c r="U18" s="310"/>
      <c r="V18" s="320"/>
      <c r="W18" s="307"/>
      <c r="X18" s="281"/>
    </row>
    <row r="19" spans="1:24" ht="12.75" customHeight="1">
      <c r="A19" s="345"/>
      <c r="B19" s="33" t="s">
        <v>58</v>
      </c>
      <c r="C19" s="34" t="s">
        <v>3</v>
      </c>
      <c r="D19" s="60">
        <v>13</v>
      </c>
      <c r="E19" s="35">
        <v>93.47</v>
      </c>
      <c r="F19" s="35">
        <f>E19-D19</f>
        <v>80.47</v>
      </c>
      <c r="G19" s="69">
        <v>1</v>
      </c>
      <c r="H19" s="69">
        <f>8-G19</f>
        <v>7</v>
      </c>
      <c r="I19" s="35">
        <f>3*H19</f>
        <v>21</v>
      </c>
      <c r="J19" s="35">
        <f>F19+I19</f>
        <v>101.47</v>
      </c>
      <c r="K19" s="36" t="s">
        <v>8</v>
      </c>
      <c r="L19" s="137" t="s">
        <v>15</v>
      </c>
      <c r="M19" s="230"/>
      <c r="N19" s="240"/>
      <c r="O19" s="164"/>
      <c r="P19" s="240"/>
      <c r="Q19" s="35"/>
      <c r="R19" s="304"/>
      <c r="S19" s="316"/>
      <c r="T19" s="300"/>
      <c r="U19" s="310"/>
      <c r="V19" s="320"/>
      <c r="W19" s="307"/>
      <c r="X19" s="281"/>
    </row>
    <row r="20" spans="1:24" ht="12.75" customHeight="1">
      <c r="A20" s="345"/>
      <c r="B20" s="33" t="s">
        <v>59</v>
      </c>
      <c r="C20" s="34" t="s">
        <v>3</v>
      </c>
      <c r="D20" s="60">
        <v>23</v>
      </c>
      <c r="E20" s="35">
        <v>73.44</v>
      </c>
      <c r="F20" s="35">
        <f>E20-D20</f>
        <v>50.44</v>
      </c>
      <c r="G20" s="69">
        <v>0</v>
      </c>
      <c r="H20" s="69">
        <f>8-G20</f>
        <v>8</v>
      </c>
      <c r="I20" s="35">
        <f>3*H20</f>
        <v>24</v>
      </c>
      <c r="J20" s="35">
        <f>F20+I20</f>
        <v>74.44</v>
      </c>
      <c r="K20" s="36" t="s">
        <v>8</v>
      </c>
      <c r="L20" s="137" t="s">
        <v>227</v>
      </c>
      <c r="M20" s="230"/>
      <c r="N20" s="240"/>
      <c r="O20" s="164"/>
      <c r="P20" s="240"/>
      <c r="Q20" s="35"/>
      <c r="R20" s="304"/>
      <c r="S20" s="316"/>
      <c r="T20" s="300"/>
      <c r="U20" s="310"/>
      <c r="V20" s="320"/>
      <c r="W20" s="307"/>
      <c r="X20" s="281"/>
    </row>
    <row r="21" spans="1:24" ht="12.75" customHeight="1" thickBot="1">
      <c r="A21" s="346"/>
      <c r="B21" s="44"/>
      <c r="C21" s="41" t="s">
        <v>3</v>
      </c>
      <c r="D21" s="60">
        <v>33</v>
      </c>
      <c r="E21" s="42"/>
      <c r="F21" s="42"/>
      <c r="G21" s="69"/>
      <c r="H21" s="72"/>
      <c r="I21" s="42"/>
      <c r="J21" s="35"/>
      <c r="K21" s="46"/>
      <c r="L21" s="87"/>
      <c r="M21" s="233"/>
      <c r="N21" s="243"/>
      <c r="O21" s="167"/>
      <c r="P21" s="243"/>
      <c r="Q21" s="42"/>
      <c r="R21" s="305"/>
      <c r="S21" s="317"/>
      <c r="T21" s="301"/>
      <c r="U21" s="318"/>
      <c r="V21" s="321"/>
      <c r="W21" s="308"/>
      <c r="X21" s="282"/>
    </row>
    <row r="22" spans="1:24" ht="12.75" customHeight="1" thickTop="1">
      <c r="A22" s="295" t="s">
        <v>60</v>
      </c>
      <c r="B22" s="26" t="s">
        <v>23</v>
      </c>
      <c r="C22" s="20" t="s">
        <v>2</v>
      </c>
      <c r="D22" s="8">
        <v>3</v>
      </c>
      <c r="E22" s="9">
        <v>21.36</v>
      </c>
      <c r="F22" s="9">
        <f aca="true" t="shared" si="4" ref="F22:F36">E22-D22</f>
        <v>18.36</v>
      </c>
      <c r="G22" s="67">
        <v>5</v>
      </c>
      <c r="H22" s="70">
        <f aca="true" t="shared" si="5" ref="H22:H36">8-G22</f>
        <v>3</v>
      </c>
      <c r="I22" s="9">
        <f aca="true" t="shared" si="6" ref="I22:I36">3*H22</f>
        <v>9</v>
      </c>
      <c r="J22" s="18">
        <f aca="true" t="shared" si="7" ref="J22:J36">F22+I22</f>
        <v>27.36</v>
      </c>
      <c r="K22" s="15"/>
      <c r="L22" s="142"/>
      <c r="M22" s="228"/>
      <c r="N22" s="238">
        <v>2</v>
      </c>
      <c r="O22" s="170"/>
      <c r="P22" s="83"/>
      <c r="Q22" s="19">
        <f>J22</f>
        <v>27.36</v>
      </c>
      <c r="R22" s="309">
        <v>3</v>
      </c>
      <c r="S22" s="312">
        <f>INT(Q22)+INT(Q23)+INT(Q24)+INT(Q25)+INT((SUM(Q22:Q25)-(INT(Q22)+INT(Q23)+INT(Q24)+INT(Q25)))/0.6)+SUM(Q22:Q25)-(INT(Q22)+INT(Q23)+INT(Q24)+INT(Q25))-0.6*INT((SUM(Q22:Q25)-(INT(Q22)+INT(Q23)+INT(Q24)+INT(Q25)))/0.6)</f>
        <v>75.53999999999999</v>
      </c>
      <c r="T22" s="325">
        <v>1</v>
      </c>
      <c r="U22" s="309">
        <v>4</v>
      </c>
      <c r="V22" s="319">
        <f>INT(Q22)+INT(Q23)+INT(Q24)+INT(Q25)+INT(Q26)+INT(Q27)+INT(Q28)+INT(Q29)+INT((SUM(Q22:Q29)-(INT(Q22)+INT(Q23)+INT(Q24)+INT(Q25)+INT(Q26)+INT(Q27)+INT(Q28)+INT(Q29)))/0.6)+SUM(Q22:Q29)-(INT(Q22)+INT(Q23)+INT(Q24)+INT(Q25)+INT(Q26)+INT(Q27)+INT(Q28)+INT(Q29))-0.6*INT((SUM(Q22:Q29)-(INT(Q22)+INT(Q23)+INT(Q24)+INT(Q25)+INT(Q26)+INT(Q27)+INT(Q28)+INT(Q29)))/0.6)</f>
        <v>108.57000000000002</v>
      </c>
      <c r="W22" s="341">
        <v>3</v>
      </c>
      <c r="X22" s="288" t="s">
        <v>251</v>
      </c>
    </row>
    <row r="23" spans="1:24" ht="12.75" customHeight="1">
      <c r="A23" s="296"/>
      <c r="B23" s="26" t="s">
        <v>61</v>
      </c>
      <c r="C23" s="22" t="s">
        <v>2</v>
      </c>
      <c r="D23" s="59">
        <v>13</v>
      </c>
      <c r="E23" s="12">
        <v>32.45</v>
      </c>
      <c r="F23" s="12">
        <f t="shared" si="4"/>
        <v>19.450000000000003</v>
      </c>
      <c r="G23" s="68">
        <v>8</v>
      </c>
      <c r="H23" s="68">
        <f t="shared" si="5"/>
        <v>0</v>
      </c>
      <c r="I23" s="12">
        <f t="shared" si="6"/>
        <v>0</v>
      </c>
      <c r="J23" s="12">
        <f t="shared" si="7"/>
        <v>19.450000000000003</v>
      </c>
      <c r="K23" s="16"/>
      <c r="L23" s="84"/>
      <c r="M23" s="229"/>
      <c r="N23" s="239">
        <v>1</v>
      </c>
      <c r="O23" s="171"/>
      <c r="P23" s="84"/>
      <c r="Q23" s="12">
        <f>J23</f>
        <v>19.450000000000003</v>
      </c>
      <c r="R23" s="310"/>
      <c r="S23" s="313"/>
      <c r="T23" s="326"/>
      <c r="U23" s="310"/>
      <c r="V23" s="320"/>
      <c r="W23" s="342"/>
      <c r="X23" s="289"/>
    </row>
    <row r="24" spans="1:24" ht="12.75" customHeight="1">
      <c r="A24" s="296"/>
      <c r="B24" s="26" t="s">
        <v>62</v>
      </c>
      <c r="C24" s="14" t="s">
        <v>2</v>
      </c>
      <c r="D24" s="59">
        <v>23</v>
      </c>
      <c r="E24" s="12">
        <v>59.12</v>
      </c>
      <c r="F24" s="12">
        <f t="shared" si="4"/>
        <v>36.12</v>
      </c>
      <c r="G24" s="68">
        <v>6</v>
      </c>
      <c r="H24" s="68">
        <f t="shared" si="5"/>
        <v>2</v>
      </c>
      <c r="I24" s="12">
        <f t="shared" si="6"/>
        <v>6</v>
      </c>
      <c r="J24" s="12">
        <f t="shared" si="7"/>
        <v>42.12</v>
      </c>
      <c r="K24" s="16"/>
      <c r="L24" s="141"/>
      <c r="M24" s="229"/>
      <c r="N24" s="239">
        <v>10</v>
      </c>
      <c r="O24" s="171"/>
      <c r="P24" s="84"/>
      <c r="Q24" s="12"/>
      <c r="R24" s="310"/>
      <c r="S24" s="313"/>
      <c r="T24" s="326"/>
      <c r="U24" s="310"/>
      <c r="V24" s="320"/>
      <c r="W24" s="342"/>
      <c r="X24" s="289"/>
    </row>
    <row r="25" spans="1:24" ht="12.75" customHeight="1">
      <c r="A25" s="296"/>
      <c r="B25" s="26" t="s">
        <v>63</v>
      </c>
      <c r="C25" s="14" t="s">
        <v>2</v>
      </c>
      <c r="D25" s="59">
        <v>33</v>
      </c>
      <c r="E25" s="12">
        <v>58.33</v>
      </c>
      <c r="F25" s="12">
        <f t="shared" si="4"/>
        <v>25.33</v>
      </c>
      <c r="G25" s="68">
        <v>7</v>
      </c>
      <c r="H25" s="68">
        <f t="shared" si="5"/>
        <v>1</v>
      </c>
      <c r="I25" s="12">
        <f t="shared" si="6"/>
        <v>3</v>
      </c>
      <c r="J25" s="12">
        <f t="shared" si="7"/>
        <v>28.33</v>
      </c>
      <c r="K25" s="16"/>
      <c r="L25" s="141"/>
      <c r="M25" s="229"/>
      <c r="N25" s="239">
        <v>3</v>
      </c>
      <c r="O25" s="171"/>
      <c r="P25" s="84"/>
      <c r="Q25" s="12">
        <f>J25</f>
        <v>28.33</v>
      </c>
      <c r="R25" s="311"/>
      <c r="S25" s="313"/>
      <c r="T25" s="326"/>
      <c r="U25" s="310"/>
      <c r="V25" s="320"/>
      <c r="W25" s="342"/>
      <c r="X25" s="289"/>
    </row>
    <row r="26" spans="1:24" ht="12.75" customHeight="1">
      <c r="A26" s="296"/>
      <c r="B26" s="39" t="s">
        <v>64</v>
      </c>
      <c r="C26" s="34" t="s">
        <v>3</v>
      </c>
      <c r="D26" s="60">
        <v>4</v>
      </c>
      <c r="E26" s="35">
        <v>33.06</v>
      </c>
      <c r="F26" s="35">
        <f t="shared" si="4"/>
        <v>29.060000000000002</v>
      </c>
      <c r="G26" s="69">
        <v>0</v>
      </c>
      <c r="H26" s="69">
        <f t="shared" si="5"/>
        <v>8</v>
      </c>
      <c r="I26" s="35">
        <f t="shared" si="6"/>
        <v>24</v>
      </c>
      <c r="J26" s="35">
        <f t="shared" si="7"/>
        <v>53.06</v>
      </c>
      <c r="K26" s="36" t="s">
        <v>8</v>
      </c>
      <c r="L26" s="137" t="s">
        <v>227</v>
      </c>
      <c r="M26" s="230"/>
      <c r="N26" s="240"/>
      <c r="O26" s="171"/>
      <c r="P26" s="84"/>
      <c r="Q26" s="35"/>
      <c r="R26" s="303">
        <v>1</v>
      </c>
      <c r="S26" s="316">
        <f>INT(Q26)+INT(Q27)+INT(Q28)+INT(Q29)+INT((SUM(Q26:Q29)-(INT(Q26)+INT(Q27)+INT(Q28)+INT(Q29)))/0.6)+SUM(Q26:Q29)-(INT(Q26)+INT(Q27)+INT(Q28)+INT(Q29))-0.6*INT((SUM(Q26:Q29)-(INT(Q26)+INT(Q27)+INT(Q28)+INT(Q29)))/0.6)</f>
        <v>33.03</v>
      </c>
      <c r="T26" s="323">
        <v>3</v>
      </c>
      <c r="U26" s="310"/>
      <c r="V26" s="320"/>
      <c r="W26" s="342"/>
      <c r="X26" s="289"/>
    </row>
    <row r="27" spans="1:24" ht="12.75" customHeight="1">
      <c r="A27" s="296"/>
      <c r="B27" s="39" t="s">
        <v>65</v>
      </c>
      <c r="C27" s="34" t="s">
        <v>3</v>
      </c>
      <c r="D27" s="60">
        <v>14</v>
      </c>
      <c r="E27" s="35">
        <v>35.03</v>
      </c>
      <c r="F27" s="35">
        <f t="shared" si="4"/>
        <v>21.03</v>
      </c>
      <c r="G27" s="69">
        <v>4</v>
      </c>
      <c r="H27" s="69">
        <f t="shared" si="5"/>
        <v>4</v>
      </c>
      <c r="I27" s="35">
        <f t="shared" si="6"/>
        <v>12</v>
      </c>
      <c r="J27" s="35">
        <f t="shared" si="7"/>
        <v>33.03</v>
      </c>
      <c r="K27" s="36"/>
      <c r="L27" s="137"/>
      <c r="M27" s="229"/>
      <c r="N27" s="239">
        <v>1</v>
      </c>
      <c r="O27" s="171"/>
      <c r="P27" s="84"/>
      <c r="Q27" s="35">
        <f>J27</f>
        <v>33.03</v>
      </c>
      <c r="R27" s="304"/>
      <c r="S27" s="316"/>
      <c r="T27" s="323"/>
      <c r="U27" s="310"/>
      <c r="V27" s="320"/>
      <c r="W27" s="342"/>
      <c r="X27" s="289"/>
    </row>
    <row r="28" spans="1:24" ht="12.75" customHeight="1">
      <c r="A28" s="296"/>
      <c r="B28" s="39" t="s">
        <v>66</v>
      </c>
      <c r="C28" s="34" t="s">
        <v>3</v>
      </c>
      <c r="D28" s="60">
        <v>24</v>
      </c>
      <c r="E28" s="35">
        <v>64.07</v>
      </c>
      <c r="F28" s="35">
        <f t="shared" si="4"/>
        <v>40.06999999999999</v>
      </c>
      <c r="G28" s="69">
        <v>0</v>
      </c>
      <c r="H28" s="69">
        <f t="shared" si="5"/>
        <v>8</v>
      </c>
      <c r="I28" s="35">
        <f t="shared" si="6"/>
        <v>24</v>
      </c>
      <c r="J28" s="35">
        <f t="shared" si="7"/>
        <v>64.07</v>
      </c>
      <c r="K28" s="36" t="s">
        <v>8</v>
      </c>
      <c r="L28" s="137" t="s">
        <v>227</v>
      </c>
      <c r="M28" s="230"/>
      <c r="N28" s="240"/>
      <c r="O28" s="171"/>
      <c r="P28" s="84"/>
      <c r="Q28" s="35"/>
      <c r="R28" s="304"/>
      <c r="S28" s="316"/>
      <c r="T28" s="323"/>
      <c r="U28" s="310"/>
      <c r="V28" s="320"/>
      <c r="W28" s="342"/>
      <c r="X28" s="289"/>
    </row>
    <row r="29" spans="1:24" ht="12.75" customHeight="1" thickBot="1">
      <c r="A29" s="297"/>
      <c r="B29" s="43" t="s">
        <v>67</v>
      </c>
      <c r="C29" s="41" t="s">
        <v>3</v>
      </c>
      <c r="D29" s="60">
        <v>34</v>
      </c>
      <c r="E29" s="42">
        <v>77.37</v>
      </c>
      <c r="F29" s="42">
        <f t="shared" si="4"/>
        <v>43.370000000000005</v>
      </c>
      <c r="G29" s="69">
        <v>0</v>
      </c>
      <c r="H29" s="72">
        <f t="shared" si="5"/>
        <v>8</v>
      </c>
      <c r="I29" s="42">
        <f t="shared" si="6"/>
        <v>24</v>
      </c>
      <c r="J29" s="35">
        <f t="shared" si="7"/>
        <v>67.37</v>
      </c>
      <c r="K29" s="96" t="s">
        <v>8</v>
      </c>
      <c r="L29" s="147" t="s">
        <v>227</v>
      </c>
      <c r="M29" s="231"/>
      <c r="N29" s="241"/>
      <c r="O29" s="172"/>
      <c r="P29" s="248"/>
      <c r="Q29" s="42"/>
      <c r="R29" s="305"/>
      <c r="S29" s="317"/>
      <c r="T29" s="324"/>
      <c r="U29" s="318"/>
      <c r="V29" s="321"/>
      <c r="W29" s="343"/>
      <c r="X29" s="290"/>
    </row>
    <row r="30" spans="1:24" ht="13.5" customHeight="1" thickTop="1">
      <c r="A30" s="344" t="s">
        <v>22</v>
      </c>
      <c r="B30" s="27" t="s">
        <v>68</v>
      </c>
      <c r="C30" s="20" t="s">
        <v>2</v>
      </c>
      <c r="D30" s="8">
        <v>4</v>
      </c>
      <c r="E30" s="9">
        <v>38.23</v>
      </c>
      <c r="F30" s="9">
        <f t="shared" si="4"/>
        <v>34.23</v>
      </c>
      <c r="G30" s="67">
        <v>6</v>
      </c>
      <c r="H30" s="70">
        <f t="shared" si="5"/>
        <v>2</v>
      </c>
      <c r="I30" s="9">
        <f t="shared" si="6"/>
        <v>6</v>
      </c>
      <c r="J30" s="18">
        <f t="shared" si="7"/>
        <v>40.23</v>
      </c>
      <c r="K30" s="15"/>
      <c r="L30" s="142"/>
      <c r="M30" s="234"/>
      <c r="N30" s="244">
        <v>7</v>
      </c>
      <c r="O30" s="168"/>
      <c r="P30" s="244">
        <v>2</v>
      </c>
      <c r="Q30" s="19">
        <f>J30</f>
        <v>40.23</v>
      </c>
      <c r="R30" s="309">
        <v>3</v>
      </c>
      <c r="S30" s="312">
        <f>INT(Q30)+INT(Q31)+INT(Q32)+INT(Q33)+INT((SUM(Q30:Q33)-(INT(Q30)+INT(Q31)+INT(Q32)+INT(Q33)))/0.6)+SUM(Q30:Q33)-(INT(Q30)+INT(Q31)+INT(Q32)+INT(Q33))-0.6*INT((SUM(Q30:Q33)-(INT(Q30)+INT(Q31)+INT(Q32)+INT(Q33)))/0.6)</f>
        <v>131.01000000000002</v>
      </c>
      <c r="T30" s="314">
        <v>3</v>
      </c>
      <c r="U30" s="309">
        <v>3</v>
      </c>
      <c r="V30" s="319">
        <f>INT(Q30)+INT(Q31)+INT(Q32)+INT(Q33)+INT(Q34)+INT(Q35)+INT(Q36)+INT(Q37)+INT((SUM(Q30:Q37)-(INT(Q30)+INT(Q31)+INT(Q32)+INT(Q33)+INT(Q34)+INT(Q35)+INT(Q36)+INT(Q37)))/0.6)+SUM(Q30:Q37)-(INT(Q30)+INT(Q31)+INT(Q32)+INT(Q33)+INT(Q34)+INT(Q35)+INT(Q36)+INT(Q37))-0.6*INT((SUM(Q30:Q37)-(INT(Q30)+INT(Q31)+INT(Q32)+INT(Q33)+INT(Q34)+INT(Q35)+INT(Q36)+INT(Q37)))/0.6)</f>
        <v>131.01000000000002</v>
      </c>
      <c r="W30" s="306">
        <v>4</v>
      </c>
      <c r="X30" s="280">
        <v>2</v>
      </c>
    </row>
    <row r="31" spans="1:24" ht="12.75" customHeight="1">
      <c r="A31" s="345"/>
      <c r="B31" s="26" t="s">
        <v>69</v>
      </c>
      <c r="C31" s="22" t="s">
        <v>2</v>
      </c>
      <c r="D31" s="59">
        <v>14</v>
      </c>
      <c r="E31" s="12">
        <v>52.44</v>
      </c>
      <c r="F31" s="12">
        <f t="shared" si="4"/>
        <v>38.44</v>
      </c>
      <c r="G31" s="68">
        <v>0</v>
      </c>
      <c r="H31" s="68">
        <f t="shared" si="5"/>
        <v>8</v>
      </c>
      <c r="I31" s="12">
        <f t="shared" si="6"/>
        <v>24</v>
      </c>
      <c r="J31" s="12">
        <f t="shared" si="7"/>
        <v>62.44</v>
      </c>
      <c r="K31" s="98" t="s">
        <v>8</v>
      </c>
      <c r="L31" s="148" t="s">
        <v>227</v>
      </c>
      <c r="M31" s="230"/>
      <c r="N31" s="240"/>
      <c r="O31" s="164"/>
      <c r="P31" s="240"/>
      <c r="Q31" s="12"/>
      <c r="R31" s="310"/>
      <c r="S31" s="313"/>
      <c r="T31" s="315"/>
      <c r="U31" s="310"/>
      <c r="V31" s="320"/>
      <c r="W31" s="307"/>
      <c r="X31" s="281"/>
    </row>
    <row r="32" spans="1:24" ht="12.75" customHeight="1">
      <c r="A32" s="345"/>
      <c r="B32" s="26" t="s">
        <v>70</v>
      </c>
      <c r="C32" s="14" t="s">
        <v>2</v>
      </c>
      <c r="D32" s="59">
        <v>24</v>
      </c>
      <c r="E32" s="12">
        <v>65.36</v>
      </c>
      <c r="F32" s="12">
        <f t="shared" si="4"/>
        <v>41.36</v>
      </c>
      <c r="G32" s="68">
        <v>4</v>
      </c>
      <c r="H32" s="68">
        <f t="shared" si="5"/>
        <v>4</v>
      </c>
      <c r="I32" s="12">
        <f t="shared" si="6"/>
        <v>12</v>
      </c>
      <c r="J32" s="12">
        <f t="shared" si="7"/>
        <v>53.36</v>
      </c>
      <c r="K32" s="16"/>
      <c r="L32" s="84"/>
      <c r="M32" s="229"/>
      <c r="N32" s="239">
        <v>16</v>
      </c>
      <c r="O32" s="163"/>
      <c r="P32" s="239">
        <v>6</v>
      </c>
      <c r="Q32" s="12">
        <f>J32</f>
        <v>53.36</v>
      </c>
      <c r="R32" s="310"/>
      <c r="S32" s="313"/>
      <c r="T32" s="315"/>
      <c r="U32" s="310"/>
      <c r="V32" s="320"/>
      <c r="W32" s="307"/>
      <c r="X32" s="281"/>
    </row>
    <row r="33" spans="1:24" ht="12.75" customHeight="1">
      <c r="A33" s="345"/>
      <c r="B33" s="26" t="s">
        <v>71</v>
      </c>
      <c r="C33" s="14" t="s">
        <v>2</v>
      </c>
      <c r="D33" s="59">
        <v>34</v>
      </c>
      <c r="E33" s="12">
        <v>65.02</v>
      </c>
      <c r="F33" s="12">
        <f t="shared" si="4"/>
        <v>31.019999999999996</v>
      </c>
      <c r="G33" s="68">
        <v>6</v>
      </c>
      <c r="H33" s="68">
        <f t="shared" si="5"/>
        <v>2</v>
      </c>
      <c r="I33" s="12">
        <f t="shared" si="6"/>
        <v>6</v>
      </c>
      <c r="J33" s="12">
        <f t="shared" si="7"/>
        <v>37.019999999999996</v>
      </c>
      <c r="K33" s="16"/>
      <c r="L33" s="84"/>
      <c r="M33" s="229"/>
      <c r="N33" s="239">
        <v>4</v>
      </c>
      <c r="O33" s="163"/>
      <c r="P33" s="239">
        <v>1</v>
      </c>
      <c r="Q33" s="12">
        <f>J33</f>
        <v>37.019999999999996</v>
      </c>
      <c r="R33" s="311"/>
      <c r="S33" s="313"/>
      <c r="T33" s="315"/>
      <c r="U33" s="310"/>
      <c r="V33" s="320"/>
      <c r="W33" s="307"/>
      <c r="X33" s="281"/>
    </row>
    <row r="34" spans="1:24" ht="12.75" customHeight="1">
      <c r="A34" s="345"/>
      <c r="B34" s="39" t="s">
        <v>72</v>
      </c>
      <c r="C34" s="34" t="s">
        <v>3</v>
      </c>
      <c r="D34" s="60">
        <v>5</v>
      </c>
      <c r="E34" s="35">
        <v>89.38</v>
      </c>
      <c r="F34" s="35">
        <f t="shared" si="4"/>
        <v>84.38</v>
      </c>
      <c r="G34" s="69">
        <v>4</v>
      </c>
      <c r="H34" s="69">
        <f t="shared" si="5"/>
        <v>4</v>
      </c>
      <c r="I34" s="35">
        <f t="shared" si="6"/>
        <v>12</v>
      </c>
      <c r="J34" s="35">
        <f t="shared" si="7"/>
        <v>96.38</v>
      </c>
      <c r="K34" s="36" t="s">
        <v>8</v>
      </c>
      <c r="L34" s="137" t="s">
        <v>15</v>
      </c>
      <c r="M34" s="230"/>
      <c r="N34" s="240"/>
      <c r="O34" s="164"/>
      <c r="P34" s="240"/>
      <c r="Q34" s="35"/>
      <c r="R34" s="303">
        <v>0</v>
      </c>
      <c r="S34" s="316">
        <f>INT(Q34)+INT(Q35)+INT(Q36)+INT(Q37)+INT((SUM(Q34:Q37)-(INT(Q34)+INT(Q35)+INT(Q36)+INT(Q37)))/0.6)+SUM(Q34:Q37)-(INT(Q34)+INT(Q35)+INT(Q36)+INT(Q37))-0.6*INT((SUM(Q34:Q37)-(INT(Q34)+INT(Q35)+INT(Q36)+INT(Q37)))/0.6)</f>
        <v>0</v>
      </c>
      <c r="T34" s="300">
        <v>7</v>
      </c>
      <c r="U34" s="310"/>
      <c r="V34" s="320"/>
      <c r="W34" s="307"/>
      <c r="X34" s="281"/>
    </row>
    <row r="35" spans="1:24" ht="12.75" customHeight="1">
      <c r="A35" s="345"/>
      <c r="B35" s="39" t="s">
        <v>73</v>
      </c>
      <c r="C35" s="34" t="s">
        <v>3</v>
      </c>
      <c r="D35" s="60">
        <v>15</v>
      </c>
      <c r="E35" s="35">
        <v>89.33</v>
      </c>
      <c r="F35" s="35">
        <f t="shared" si="4"/>
        <v>74.33</v>
      </c>
      <c r="G35" s="69">
        <v>3</v>
      </c>
      <c r="H35" s="69">
        <f t="shared" si="5"/>
        <v>5</v>
      </c>
      <c r="I35" s="35">
        <f t="shared" si="6"/>
        <v>15</v>
      </c>
      <c r="J35" s="35">
        <f t="shared" si="7"/>
        <v>89.33</v>
      </c>
      <c r="K35" s="36" t="s">
        <v>8</v>
      </c>
      <c r="L35" s="137" t="s">
        <v>15</v>
      </c>
      <c r="M35" s="230"/>
      <c r="N35" s="240"/>
      <c r="O35" s="164"/>
      <c r="P35" s="240"/>
      <c r="Q35" s="35"/>
      <c r="R35" s="304"/>
      <c r="S35" s="316"/>
      <c r="T35" s="300"/>
      <c r="U35" s="310"/>
      <c r="V35" s="320"/>
      <c r="W35" s="307"/>
      <c r="X35" s="281"/>
    </row>
    <row r="36" spans="1:24" ht="12.75" customHeight="1">
      <c r="A36" s="345"/>
      <c r="B36" s="39" t="s">
        <v>74</v>
      </c>
      <c r="C36" s="34" t="s">
        <v>3</v>
      </c>
      <c r="D36" s="60">
        <v>25</v>
      </c>
      <c r="E36" s="35">
        <v>89.2</v>
      </c>
      <c r="F36" s="35">
        <f t="shared" si="4"/>
        <v>64.2</v>
      </c>
      <c r="G36" s="69">
        <v>5</v>
      </c>
      <c r="H36" s="69">
        <f t="shared" si="5"/>
        <v>3</v>
      </c>
      <c r="I36" s="35">
        <f t="shared" si="6"/>
        <v>9</v>
      </c>
      <c r="J36" s="35">
        <f t="shared" si="7"/>
        <v>73.2</v>
      </c>
      <c r="K36" s="36" t="s">
        <v>8</v>
      </c>
      <c r="L36" s="137" t="s">
        <v>15</v>
      </c>
      <c r="M36" s="230"/>
      <c r="N36" s="240"/>
      <c r="O36" s="164"/>
      <c r="P36" s="240"/>
      <c r="Q36" s="35"/>
      <c r="R36" s="304"/>
      <c r="S36" s="316"/>
      <c r="T36" s="300"/>
      <c r="U36" s="310"/>
      <c r="V36" s="320"/>
      <c r="W36" s="307"/>
      <c r="X36" s="281"/>
    </row>
    <row r="37" spans="1:24" ht="13.5" customHeight="1" thickBot="1">
      <c r="A37" s="346"/>
      <c r="B37" s="43"/>
      <c r="C37" s="41" t="s">
        <v>3</v>
      </c>
      <c r="D37" s="60">
        <v>35</v>
      </c>
      <c r="E37" s="42"/>
      <c r="F37" s="42"/>
      <c r="G37" s="69"/>
      <c r="H37" s="72"/>
      <c r="I37" s="42"/>
      <c r="J37" s="35"/>
      <c r="K37" s="96"/>
      <c r="L37" s="147"/>
      <c r="M37" s="233"/>
      <c r="N37" s="243"/>
      <c r="O37" s="167"/>
      <c r="P37" s="243"/>
      <c r="Q37" s="42"/>
      <c r="R37" s="305"/>
      <c r="S37" s="317"/>
      <c r="T37" s="301"/>
      <c r="U37" s="318"/>
      <c r="V37" s="321"/>
      <c r="W37" s="308"/>
      <c r="X37" s="282"/>
    </row>
    <row r="38" spans="1:24" ht="12.75" customHeight="1" thickTop="1">
      <c r="A38" s="295" t="s">
        <v>9</v>
      </c>
      <c r="B38" s="29" t="s">
        <v>10</v>
      </c>
      <c r="C38" s="20" t="s">
        <v>2</v>
      </c>
      <c r="D38" s="8">
        <v>7</v>
      </c>
      <c r="E38" s="9">
        <v>39.57</v>
      </c>
      <c r="F38" s="9">
        <f>E38-D38</f>
        <v>32.57</v>
      </c>
      <c r="G38" s="67">
        <v>0</v>
      </c>
      <c r="H38" s="70">
        <f>8-G38</f>
        <v>8</v>
      </c>
      <c r="I38" s="9">
        <f>3*H38</f>
        <v>24</v>
      </c>
      <c r="J38" s="18">
        <f>F38+I38</f>
        <v>56.57</v>
      </c>
      <c r="K38" s="98" t="s">
        <v>8</v>
      </c>
      <c r="L38" s="148" t="s">
        <v>227</v>
      </c>
      <c r="M38" s="235"/>
      <c r="N38" s="245"/>
      <c r="O38" s="169"/>
      <c r="P38" s="245"/>
      <c r="Q38" s="19"/>
      <c r="R38" s="309">
        <v>1</v>
      </c>
      <c r="S38" s="312">
        <f>INT(Q38)+INT(Q39)+INT(Q40)+INT(Q41)+INT((SUM(Q38:Q41)-(INT(Q38)+INT(Q39)+INT(Q40)+INT(Q41)))/0.6)+SUM(Q38:Q41)-(INT(Q38)+INT(Q39)+INT(Q40)+INT(Q41))-0.6*INT((SUM(Q38:Q41)-(INT(Q38)+INT(Q39)+INT(Q40)+INT(Q41)))/0.6)</f>
        <v>57.45</v>
      </c>
      <c r="T38" s="314">
        <v>6</v>
      </c>
      <c r="U38" s="309">
        <v>2</v>
      </c>
      <c r="V38" s="319">
        <f>INT(Q38)+INT(Q39)+INT(Q40)+INT(Q41)+INT(Q42)+INT(Q43)+INT(Q44)+INT(Q45)+INT((SUM(Q38:Q45)-(INT(Q38)+INT(Q39)+INT(Q40)+INT(Q41)+INT(Q42)+INT(Q43)+INT(Q44)+INT(Q45)))/0.6)+SUM(Q38:Q45)-(INT(Q38)+INT(Q39)+INT(Q40)+INT(Q41)+INT(Q42)+INT(Q43)+INT(Q44)+INT(Q45))-0.6*INT((SUM(Q38:Q45)-(INT(Q38)+INT(Q39)+INT(Q40)+INT(Q41)+INT(Q42)+INT(Q43)+INT(Q44)+INT(Q45)))/0.6)</f>
        <v>134.34</v>
      </c>
      <c r="W38" s="306">
        <v>6</v>
      </c>
      <c r="X38" s="285">
        <v>4</v>
      </c>
    </row>
    <row r="39" spans="1:24" ht="12.75" customHeight="1">
      <c r="A39" s="296"/>
      <c r="B39" s="31" t="s">
        <v>16</v>
      </c>
      <c r="C39" s="22" t="s">
        <v>2</v>
      </c>
      <c r="D39" s="59">
        <v>17</v>
      </c>
      <c r="E39" s="12">
        <v>62.45</v>
      </c>
      <c r="F39" s="12">
        <f>E39-D39</f>
        <v>45.45</v>
      </c>
      <c r="G39" s="68">
        <v>4</v>
      </c>
      <c r="H39" s="68">
        <f>8-G39</f>
        <v>4</v>
      </c>
      <c r="I39" s="12">
        <f>3*H39</f>
        <v>12</v>
      </c>
      <c r="J39" s="12">
        <f>F39+I39</f>
        <v>57.45</v>
      </c>
      <c r="K39" s="100"/>
      <c r="L39" s="84"/>
      <c r="M39" s="229"/>
      <c r="N39" s="239">
        <v>20</v>
      </c>
      <c r="O39" s="163"/>
      <c r="P39" s="239">
        <v>9</v>
      </c>
      <c r="Q39" s="12">
        <f>J39</f>
        <v>57.45</v>
      </c>
      <c r="R39" s="310"/>
      <c r="S39" s="313"/>
      <c r="T39" s="315"/>
      <c r="U39" s="310"/>
      <c r="V39" s="320"/>
      <c r="W39" s="307"/>
      <c r="X39" s="286"/>
    </row>
    <row r="40" spans="1:24" ht="12.75" customHeight="1">
      <c r="A40" s="296"/>
      <c r="B40" s="30"/>
      <c r="C40" s="14" t="s">
        <v>2</v>
      </c>
      <c r="D40" s="59">
        <v>27</v>
      </c>
      <c r="E40" s="12"/>
      <c r="F40" s="12"/>
      <c r="G40" s="68"/>
      <c r="H40" s="68"/>
      <c r="I40" s="12"/>
      <c r="J40" s="12"/>
      <c r="K40" s="45"/>
      <c r="L40" s="85"/>
      <c r="M40" s="230"/>
      <c r="N40" s="240"/>
      <c r="O40" s="164"/>
      <c r="P40" s="240"/>
      <c r="Q40" s="12"/>
      <c r="R40" s="310"/>
      <c r="S40" s="313"/>
      <c r="T40" s="315"/>
      <c r="U40" s="310"/>
      <c r="V40" s="320"/>
      <c r="W40" s="307"/>
      <c r="X40" s="286"/>
    </row>
    <row r="41" spans="1:24" ht="12.75" customHeight="1">
      <c r="A41" s="296"/>
      <c r="B41" s="30" t="s">
        <v>91</v>
      </c>
      <c r="C41" s="14" t="s">
        <v>2</v>
      </c>
      <c r="D41" s="59">
        <v>37</v>
      </c>
      <c r="E41" s="12">
        <v>73.03</v>
      </c>
      <c r="F41" s="12">
        <f>E41-D41</f>
        <v>36.03</v>
      </c>
      <c r="G41" s="68">
        <v>1</v>
      </c>
      <c r="H41" s="68">
        <f>8-G41</f>
        <v>7</v>
      </c>
      <c r="I41" s="12">
        <f>3*H41</f>
        <v>21</v>
      </c>
      <c r="J41" s="12">
        <f>F41+I41</f>
        <v>57.03</v>
      </c>
      <c r="K41" s="16" t="s">
        <v>8</v>
      </c>
      <c r="L41" s="141" t="s">
        <v>229</v>
      </c>
      <c r="M41" s="230"/>
      <c r="N41" s="240"/>
      <c r="O41" s="164"/>
      <c r="P41" s="240"/>
      <c r="Q41" s="12"/>
      <c r="R41" s="311"/>
      <c r="S41" s="313"/>
      <c r="T41" s="315"/>
      <c r="U41" s="310"/>
      <c r="V41" s="320"/>
      <c r="W41" s="307"/>
      <c r="X41" s="286"/>
    </row>
    <row r="42" spans="1:24" ht="12.75" customHeight="1">
      <c r="A42" s="296"/>
      <c r="B42" s="33" t="s">
        <v>92</v>
      </c>
      <c r="C42" s="34" t="s">
        <v>3</v>
      </c>
      <c r="D42" s="60">
        <v>8</v>
      </c>
      <c r="E42" s="35">
        <v>69.1</v>
      </c>
      <c r="F42" s="35">
        <f>E42-D42</f>
        <v>61.099999999999994</v>
      </c>
      <c r="G42" s="69">
        <v>0</v>
      </c>
      <c r="H42" s="69">
        <f>8-G42</f>
        <v>8</v>
      </c>
      <c r="I42" s="35">
        <f>3*H42</f>
        <v>24</v>
      </c>
      <c r="J42" s="35">
        <f>F42+I42</f>
        <v>85.1</v>
      </c>
      <c r="K42" s="36" t="s">
        <v>8</v>
      </c>
      <c r="L42" s="137" t="s">
        <v>15</v>
      </c>
      <c r="M42" s="230"/>
      <c r="N42" s="240"/>
      <c r="O42" s="164"/>
      <c r="P42" s="240"/>
      <c r="Q42" s="35"/>
      <c r="R42" s="303">
        <v>1</v>
      </c>
      <c r="S42" s="316">
        <f>INT(Q42)+INT(Q43)+INT(Q44)+INT(Q45)+INT((SUM(Q42:Q45)-(INT(Q42)+INT(Q43)+INT(Q44)+INT(Q45)))/0.6)+SUM(Q42:Q45)-(INT(Q42)+INT(Q43)+INT(Q44)+INT(Q45))-0.6*INT((SUM(Q42:Q45)-(INT(Q42)+INT(Q43)+INT(Q44)+INT(Q45)))/0.6)</f>
        <v>76.49000000000001</v>
      </c>
      <c r="T42" s="300">
        <v>6</v>
      </c>
      <c r="U42" s="310"/>
      <c r="V42" s="320"/>
      <c r="W42" s="307"/>
      <c r="X42" s="286"/>
    </row>
    <row r="43" spans="1:24" ht="12.75" customHeight="1">
      <c r="A43" s="296"/>
      <c r="B43" s="33" t="s">
        <v>17</v>
      </c>
      <c r="C43" s="34" t="s">
        <v>3</v>
      </c>
      <c r="D43" s="60">
        <v>18</v>
      </c>
      <c r="E43" s="35">
        <v>73.49</v>
      </c>
      <c r="F43" s="35">
        <f>E43-D43</f>
        <v>55.489999999999995</v>
      </c>
      <c r="G43" s="69">
        <v>1</v>
      </c>
      <c r="H43" s="69">
        <f>8-G43</f>
        <v>7</v>
      </c>
      <c r="I43" s="35">
        <f>3*H43</f>
        <v>21</v>
      </c>
      <c r="J43" s="35">
        <f>F43+I43</f>
        <v>76.49</v>
      </c>
      <c r="K43" s="36"/>
      <c r="L43" s="86"/>
      <c r="M43" s="229"/>
      <c r="N43" s="239">
        <v>10</v>
      </c>
      <c r="O43" s="163"/>
      <c r="P43" s="239">
        <v>6</v>
      </c>
      <c r="Q43" s="35">
        <f>J43</f>
        <v>76.49</v>
      </c>
      <c r="R43" s="304"/>
      <c r="S43" s="316"/>
      <c r="T43" s="300"/>
      <c r="U43" s="310"/>
      <c r="V43" s="320"/>
      <c r="W43" s="307"/>
      <c r="X43" s="286"/>
    </row>
    <row r="44" spans="1:24" ht="12.75" customHeight="1">
      <c r="A44" s="296"/>
      <c r="B44" s="33" t="s">
        <v>18</v>
      </c>
      <c r="C44" s="34" t="s">
        <v>3</v>
      </c>
      <c r="D44" s="60">
        <v>28</v>
      </c>
      <c r="E44" s="35">
        <v>76.27</v>
      </c>
      <c r="F44" s="35">
        <f>E44-D44</f>
        <v>48.269999999999996</v>
      </c>
      <c r="G44" s="69">
        <v>0</v>
      </c>
      <c r="H44" s="69">
        <f>8-G44</f>
        <v>8</v>
      </c>
      <c r="I44" s="35">
        <f>3*H44</f>
        <v>24</v>
      </c>
      <c r="J44" s="35">
        <f>F44+I44</f>
        <v>72.27</v>
      </c>
      <c r="K44" s="36" t="s">
        <v>8</v>
      </c>
      <c r="L44" s="137" t="s">
        <v>227</v>
      </c>
      <c r="M44" s="230"/>
      <c r="N44" s="240"/>
      <c r="O44" s="164"/>
      <c r="P44" s="240"/>
      <c r="Q44" s="35"/>
      <c r="R44" s="304"/>
      <c r="S44" s="316"/>
      <c r="T44" s="300"/>
      <c r="U44" s="310"/>
      <c r="V44" s="320"/>
      <c r="W44" s="307"/>
      <c r="X44" s="286"/>
    </row>
    <row r="45" spans="1:24" ht="12.75" customHeight="1" thickBot="1">
      <c r="A45" s="297"/>
      <c r="B45" s="44"/>
      <c r="C45" s="41" t="s">
        <v>3</v>
      </c>
      <c r="D45" s="60">
        <v>38</v>
      </c>
      <c r="E45" s="42"/>
      <c r="F45" s="42"/>
      <c r="G45" s="69"/>
      <c r="H45" s="72"/>
      <c r="I45" s="42"/>
      <c r="J45" s="42"/>
      <c r="K45" s="47"/>
      <c r="L45" s="87"/>
      <c r="M45" s="231"/>
      <c r="N45" s="241"/>
      <c r="O45" s="165"/>
      <c r="P45" s="241"/>
      <c r="Q45" s="38"/>
      <c r="R45" s="305"/>
      <c r="S45" s="317"/>
      <c r="T45" s="301"/>
      <c r="U45" s="318"/>
      <c r="V45" s="321"/>
      <c r="W45" s="308"/>
      <c r="X45" s="287"/>
    </row>
    <row r="46" spans="1:24" ht="13.5" customHeight="1" thickTop="1">
      <c r="A46" s="298" t="s">
        <v>6</v>
      </c>
      <c r="B46" s="27" t="s">
        <v>99</v>
      </c>
      <c r="C46" s="20" t="s">
        <v>2</v>
      </c>
      <c r="D46" s="8">
        <v>9</v>
      </c>
      <c r="E46" s="9">
        <v>92.27</v>
      </c>
      <c r="F46" s="9">
        <f>E46-D46</f>
        <v>83.27</v>
      </c>
      <c r="G46" s="67">
        <v>0</v>
      </c>
      <c r="H46" s="70">
        <f>8-G46</f>
        <v>8</v>
      </c>
      <c r="I46" s="9">
        <f>3*H46</f>
        <v>24</v>
      </c>
      <c r="J46" s="18">
        <f>F46+I46</f>
        <v>107.27</v>
      </c>
      <c r="K46" s="15" t="s">
        <v>8</v>
      </c>
      <c r="L46" s="142" t="s">
        <v>15</v>
      </c>
      <c r="M46" s="232"/>
      <c r="N46" s="242"/>
      <c r="O46" s="166"/>
      <c r="P46" s="242"/>
      <c r="Q46" s="9"/>
      <c r="R46" s="309">
        <v>0</v>
      </c>
      <c r="S46" s="312">
        <f>INT(Q46)+INT(Q47)+INT(Q48)+INT(Q49)+INT((SUM(Q46:Q49)-(INT(Q46)+INT(Q47)+INT(Q48)+INT(Q49)))/0.6)+SUM(Q46:Q49)-(INT(Q46)+INT(Q47)+INT(Q48)+INT(Q49))-0.6*INT((SUM(Q46:Q49)-(INT(Q46)+INT(Q47)+INT(Q48)+INT(Q49)))/0.6)</f>
        <v>0</v>
      </c>
      <c r="T46" s="314">
        <v>8</v>
      </c>
      <c r="U46" s="309">
        <v>1</v>
      </c>
      <c r="V46" s="319">
        <f>INT(Q46)+INT(Q47)+INT(Q48)+INT(Q49)+INT(Q50)+INT(Q51)+INT(Q52)+INT(Q53)+INT((SUM(Q46:Q53)-(INT(Q46)+INT(Q47)+INT(Q48)+INT(Q49)+INT(Q50)+INT(Q51)+INT(Q52)+INT(Q53)))/0.6)+SUM(Q46:Q53)-(INT(Q46)+INT(Q47)+INT(Q48)+INT(Q49)+INT(Q50)+INT(Q51)+INT(Q52)+INT(Q53))-0.6*INT((SUM(Q46:Q53)-(INT(Q46)+INT(Q47)+INT(Q48)+INT(Q49)+INT(Q50)+INT(Q51)+INT(Q52)+INT(Q53)))/0.6)</f>
        <v>66.53</v>
      </c>
      <c r="W46" s="306">
        <v>8</v>
      </c>
      <c r="X46" s="285">
        <v>6</v>
      </c>
    </row>
    <row r="47" spans="1:24" ht="12.75" customHeight="1">
      <c r="A47" s="322"/>
      <c r="B47" s="26" t="s">
        <v>100</v>
      </c>
      <c r="C47" s="22" t="s">
        <v>2</v>
      </c>
      <c r="D47" s="59">
        <v>19</v>
      </c>
      <c r="E47" s="12">
        <v>74.23</v>
      </c>
      <c r="F47" s="12">
        <f>E47-D47</f>
        <v>55.230000000000004</v>
      </c>
      <c r="G47" s="68">
        <v>0</v>
      </c>
      <c r="H47" s="68">
        <f>8-G47</f>
        <v>8</v>
      </c>
      <c r="I47" s="12">
        <f>3*H47</f>
        <v>24</v>
      </c>
      <c r="J47" s="12">
        <f>F47+I47</f>
        <v>79.23</v>
      </c>
      <c r="K47" s="98" t="s">
        <v>8</v>
      </c>
      <c r="L47" s="148" t="s">
        <v>227</v>
      </c>
      <c r="M47" s="230"/>
      <c r="N47" s="240"/>
      <c r="O47" s="164"/>
      <c r="P47" s="240"/>
      <c r="Q47" s="12"/>
      <c r="R47" s="310"/>
      <c r="S47" s="313"/>
      <c r="T47" s="315"/>
      <c r="U47" s="310"/>
      <c r="V47" s="320"/>
      <c r="W47" s="307"/>
      <c r="X47" s="286"/>
    </row>
    <row r="48" spans="1:24" ht="12.75" customHeight="1">
      <c r="A48" s="322"/>
      <c r="B48" s="26" t="s">
        <v>101</v>
      </c>
      <c r="C48" s="14" t="s">
        <v>2</v>
      </c>
      <c r="D48" s="59">
        <v>29</v>
      </c>
      <c r="E48" s="12">
        <v>77.58</v>
      </c>
      <c r="F48" s="12">
        <f>E48-D48</f>
        <v>48.58</v>
      </c>
      <c r="G48" s="68">
        <v>0</v>
      </c>
      <c r="H48" s="68">
        <f>8-G48</f>
        <v>8</v>
      </c>
      <c r="I48" s="12">
        <f>3*H48</f>
        <v>24</v>
      </c>
      <c r="J48" s="12">
        <f>F48+I48</f>
        <v>72.58</v>
      </c>
      <c r="K48" s="98" t="s">
        <v>8</v>
      </c>
      <c r="L48" s="148" t="s">
        <v>227</v>
      </c>
      <c r="M48" s="230"/>
      <c r="N48" s="240"/>
      <c r="O48" s="164"/>
      <c r="P48" s="240"/>
      <c r="Q48" s="12"/>
      <c r="R48" s="310"/>
      <c r="S48" s="313"/>
      <c r="T48" s="315"/>
      <c r="U48" s="310"/>
      <c r="V48" s="320"/>
      <c r="W48" s="307"/>
      <c r="X48" s="286"/>
    </row>
    <row r="49" spans="1:24" ht="12.75" customHeight="1">
      <c r="A49" s="322"/>
      <c r="B49" s="26"/>
      <c r="C49" s="14" t="s">
        <v>2</v>
      </c>
      <c r="D49" s="59">
        <v>39</v>
      </c>
      <c r="E49" s="12"/>
      <c r="F49" s="12"/>
      <c r="G49" s="68"/>
      <c r="H49" s="68"/>
      <c r="I49" s="12"/>
      <c r="J49" s="12"/>
      <c r="K49" s="16"/>
      <c r="L49" s="141"/>
      <c r="M49" s="230"/>
      <c r="N49" s="240"/>
      <c r="O49" s="164"/>
      <c r="P49" s="240"/>
      <c r="Q49" s="12"/>
      <c r="R49" s="311"/>
      <c r="S49" s="313"/>
      <c r="T49" s="315"/>
      <c r="U49" s="310"/>
      <c r="V49" s="320"/>
      <c r="W49" s="307"/>
      <c r="X49" s="286"/>
    </row>
    <row r="50" spans="1:24" ht="12.75" customHeight="1">
      <c r="A50" s="322"/>
      <c r="B50" s="39" t="s">
        <v>33</v>
      </c>
      <c r="C50" s="34" t="s">
        <v>3</v>
      </c>
      <c r="D50" s="60">
        <v>10</v>
      </c>
      <c r="E50" s="35">
        <v>55.53</v>
      </c>
      <c r="F50" s="35">
        <f aca="true" t="shared" si="8" ref="F50:F82">E50-D50</f>
        <v>45.53</v>
      </c>
      <c r="G50" s="69">
        <v>1</v>
      </c>
      <c r="H50" s="69">
        <f aca="true" t="shared" si="9" ref="H50:H82">8-G50</f>
        <v>7</v>
      </c>
      <c r="I50" s="35">
        <f aca="true" t="shared" si="10" ref="I50:I82">3*H50</f>
        <v>21</v>
      </c>
      <c r="J50" s="35">
        <f aca="true" t="shared" si="11" ref="J50:J82">F50+I50</f>
        <v>66.53</v>
      </c>
      <c r="K50" s="36"/>
      <c r="L50" s="86"/>
      <c r="M50" s="229"/>
      <c r="N50" s="239">
        <v>6</v>
      </c>
      <c r="O50" s="163"/>
      <c r="P50" s="239">
        <v>2</v>
      </c>
      <c r="Q50" s="35">
        <f>J50</f>
        <v>66.53</v>
      </c>
      <c r="R50" s="303">
        <v>1</v>
      </c>
      <c r="S50" s="316">
        <f>INT(Q50)+INT(Q51)+INT(Q52)+INT(Q53)+INT((SUM(Q50:Q53)-(INT(Q50)+INT(Q51)+INT(Q52)+INT(Q53)))/0.6)+SUM(Q50:Q53)-(INT(Q50)+INT(Q51)+INT(Q52)+INT(Q53))-0.6*INT((SUM(Q50:Q53)-(INT(Q50)+INT(Q51)+INT(Q52)+INT(Q53)))/0.6)</f>
        <v>66.53</v>
      </c>
      <c r="T50" s="300">
        <v>4</v>
      </c>
      <c r="U50" s="310"/>
      <c r="V50" s="320"/>
      <c r="W50" s="307"/>
      <c r="X50" s="286"/>
    </row>
    <row r="51" spans="1:24" ht="12.75" customHeight="1">
      <c r="A51" s="322"/>
      <c r="B51" s="39" t="s">
        <v>102</v>
      </c>
      <c r="C51" s="34" t="s">
        <v>3</v>
      </c>
      <c r="D51" s="60">
        <v>20</v>
      </c>
      <c r="E51" s="35">
        <v>72.53</v>
      </c>
      <c r="F51" s="35">
        <f t="shared" si="8"/>
        <v>52.53</v>
      </c>
      <c r="G51" s="69">
        <v>0</v>
      </c>
      <c r="H51" s="69">
        <f t="shared" si="9"/>
        <v>8</v>
      </c>
      <c r="I51" s="35">
        <f t="shared" si="10"/>
        <v>24</v>
      </c>
      <c r="J51" s="35">
        <f t="shared" si="11"/>
        <v>76.53</v>
      </c>
      <c r="K51" s="36" t="s">
        <v>8</v>
      </c>
      <c r="L51" s="137" t="s">
        <v>227</v>
      </c>
      <c r="M51" s="230"/>
      <c r="N51" s="240"/>
      <c r="O51" s="164"/>
      <c r="P51" s="240"/>
      <c r="Q51" s="35"/>
      <c r="R51" s="304"/>
      <c r="S51" s="316"/>
      <c r="T51" s="300"/>
      <c r="U51" s="310"/>
      <c r="V51" s="320"/>
      <c r="W51" s="307"/>
      <c r="X51" s="286"/>
    </row>
    <row r="52" spans="1:24" ht="12.75" customHeight="1">
      <c r="A52" s="322"/>
      <c r="B52" s="39" t="s">
        <v>103</v>
      </c>
      <c r="C52" s="34" t="s">
        <v>3</v>
      </c>
      <c r="D52" s="60">
        <v>30</v>
      </c>
      <c r="E52" s="35">
        <v>72.5</v>
      </c>
      <c r="F52" s="35">
        <f t="shared" si="8"/>
        <v>42.5</v>
      </c>
      <c r="G52" s="69">
        <v>0</v>
      </c>
      <c r="H52" s="69">
        <f t="shared" si="9"/>
        <v>8</v>
      </c>
      <c r="I52" s="35">
        <f t="shared" si="10"/>
        <v>24</v>
      </c>
      <c r="J52" s="35">
        <f t="shared" si="11"/>
        <v>66.5</v>
      </c>
      <c r="K52" s="36" t="s">
        <v>8</v>
      </c>
      <c r="L52" s="137" t="s">
        <v>227</v>
      </c>
      <c r="M52" s="230"/>
      <c r="N52" s="240"/>
      <c r="O52" s="164"/>
      <c r="P52" s="240"/>
      <c r="Q52" s="35"/>
      <c r="R52" s="304"/>
      <c r="S52" s="316"/>
      <c r="T52" s="300"/>
      <c r="U52" s="310"/>
      <c r="V52" s="320"/>
      <c r="W52" s="307"/>
      <c r="X52" s="286"/>
    </row>
    <row r="53" spans="1:24" ht="13.5" customHeight="1" thickBot="1">
      <c r="A53" s="299"/>
      <c r="B53" s="43" t="s">
        <v>34</v>
      </c>
      <c r="C53" s="41" t="s">
        <v>3</v>
      </c>
      <c r="D53" s="60">
        <v>40</v>
      </c>
      <c r="E53" s="42">
        <v>85.2</v>
      </c>
      <c r="F53" s="42">
        <f t="shared" si="8"/>
        <v>45.2</v>
      </c>
      <c r="G53" s="69">
        <v>0</v>
      </c>
      <c r="H53" s="72">
        <f t="shared" si="9"/>
        <v>8</v>
      </c>
      <c r="I53" s="42">
        <f t="shared" si="10"/>
        <v>24</v>
      </c>
      <c r="J53" s="42">
        <f t="shared" si="11"/>
        <v>69.2</v>
      </c>
      <c r="K53" s="96" t="s">
        <v>8</v>
      </c>
      <c r="L53" s="147" t="s">
        <v>227</v>
      </c>
      <c r="M53" s="233"/>
      <c r="N53" s="243"/>
      <c r="O53" s="167"/>
      <c r="P53" s="243"/>
      <c r="Q53" s="42"/>
      <c r="R53" s="305"/>
      <c r="S53" s="317"/>
      <c r="T53" s="301"/>
      <c r="U53" s="318"/>
      <c r="V53" s="321"/>
      <c r="W53" s="308"/>
      <c r="X53" s="287"/>
    </row>
    <row r="54" spans="1:24" ht="12.75" customHeight="1" thickTop="1">
      <c r="A54" s="295" t="s">
        <v>245</v>
      </c>
      <c r="B54" s="29" t="s">
        <v>111</v>
      </c>
      <c r="C54" s="20" t="s">
        <v>2</v>
      </c>
      <c r="D54" s="58">
        <v>47</v>
      </c>
      <c r="E54" s="9">
        <v>87.03</v>
      </c>
      <c r="F54" s="9">
        <f t="shared" si="8"/>
        <v>40.03</v>
      </c>
      <c r="G54" s="67">
        <v>0</v>
      </c>
      <c r="H54" s="70">
        <f t="shared" si="9"/>
        <v>8</v>
      </c>
      <c r="I54" s="9">
        <f t="shared" si="10"/>
        <v>24</v>
      </c>
      <c r="J54" s="18">
        <f t="shared" si="11"/>
        <v>64.03</v>
      </c>
      <c r="K54" s="15" t="s">
        <v>8</v>
      </c>
      <c r="L54" s="142" t="s">
        <v>227</v>
      </c>
      <c r="M54" s="235"/>
      <c r="N54" s="245"/>
      <c r="O54" s="169"/>
      <c r="P54" s="245"/>
      <c r="Q54" s="9"/>
      <c r="R54" s="309">
        <v>1</v>
      </c>
      <c r="S54" s="312">
        <f>INT(Q54)+INT(Q55)+INT(Q56)+INT(Q57)+INT((SUM(Q54:Q57)-(INT(Q54)+INT(Q55)+INT(Q56)+INT(Q57)))/0.6)+SUM(Q54:Q57)-(INT(Q54)+INT(Q55)+INT(Q56)+INT(Q57))-0.6*INT((SUM(Q54:Q57)-(INT(Q54)+INT(Q55)+INT(Q56)+INT(Q57)))/0.6)</f>
        <v>60.33</v>
      </c>
      <c r="T54" s="314">
        <v>7</v>
      </c>
      <c r="U54" s="309">
        <v>2</v>
      </c>
      <c r="V54" s="319">
        <f>INT(Q54)+INT(Q55)+INT(Q56)+INT(Q57)+INT(Q58)+INT(Q59)+INT(Q60)+INT(Q61)+INT((SUM(Q54:Q61)-(INT(Q54)+INT(Q55)+INT(Q56)+INT(Q57)+INT(Q58)+INT(Q59)+INT(Q60)+INT(Q61)))/0.6)+SUM(Q54:Q61)-(INT(Q54)+INT(Q55)+INT(Q56)+INT(Q57)+INT(Q58)+INT(Q59)+INT(Q60)+INT(Q61))-0.6*INT((SUM(Q54:Q61)-(INT(Q54)+INT(Q55)+INT(Q56)+INT(Q57)+INT(Q58)+INT(Q59)+INT(Q60)+INT(Q61)))/0.6)</f>
        <v>134.53999999999996</v>
      </c>
      <c r="W54" s="306">
        <v>7</v>
      </c>
      <c r="X54" s="285">
        <v>5</v>
      </c>
    </row>
    <row r="55" spans="1:24" ht="12.75" customHeight="1">
      <c r="A55" s="296"/>
      <c r="B55" s="31" t="s">
        <v>112</v>
      </c>
      <c r="C55" s="22" t="s">
        <v>2</v>
      </c>
      <c r="D55" s="59">
        <v>57</v>
      </c>
      <c r="E55" s="12">
        <v>99.33</v>
      </c>
      <c r="F55" s="12">
        <f t="shared" si="8"/>
        <v>42.33</v>
      </c>
      <c r="G55" s="68">
        <v>2</v>
      </c>
      <c r="H55" s="68">
        <f t="shared" si="9"/>
        <v>6</v>
      </c>
      <c r="I55" s="12">
        <f t="shared" si="10"/>
        <v>18</v>
      </c>
      <c r="J55" s="12">
        <f t="shared" si="11"/>
        <v>60.33</v>
      </c>
      <c r="K55" s="100"/>
      <c r="L55" s="84"/>
      <c r="M55" s="229"/>
      <c r="N55" s="239">
        <v>22</v>
      </c>
      <c r="O55" s="163"/>
      <c r="P55" s="239">
        <v>11</v>
      </c>
      <c r="Q55" s="12">
        <f>J55</f>
        <v>60.33</v>
      </c>
      <c r="R55" s="310"/>
      <c r="S55" s="313"/>
      <c r="T55" s="315"/>
      <c r="U55" s="310"/>
      <c r="V55" s="320"/>
      <c r="W55" s="307"/>
      <c r="X55" s="286"/>
    </row>
    <row r="56" spans="1:24" ht="12.75" customHeight="1">
      <c r="A56" s="296"/>
      <c r="B56" s="30" t="s">
        <v>113</v>
      </c>
      <c r="C56" s="14" t="s">
        <v>2</v>
      </c>
      <c r="D56" s="59">
        <v>67</v>
      </c>
      <c r="E56" s="12">
        <v>112</v>
      </c>
      <c r="F56" s="12">
        <f t="shared" si="8"/>
        <v>45</v>
      </c>
      <c r="G56" s="68">
        <v>0</v>
      </c>
      <c r="H56" s="68">
        <f t="shared" si="9"/>
        <v>8</v>
      </c>
      <c r="I56" s="12">
        <f t="shared" si="10"/>
        <v>24</v>
      </c>
      <c r="J56" s="12">
        <f t="shared" si="11"/>
        <v>69</v>
      </c>
      <c r="K56" s="98" t="s">
        <v>8</v>
      </c>
      <c r="L56" s="148" t="s">
        <v>227</v>
      </c>
      <c r="M56" s="230"/>
      <c r="N56" s="240"/>
      <c r="O56" s="164"/>
      <c r="P56" s="240"/>
      <c r="Q56" s="12"/>
      <c r="R56" s="310"/>
      <c r="S56" s="313"/>
      <c r="T56" s="315"/>
      <c r="U56" s="310"/>
      <c r="V56" s="320"/>
      <c r="W56" s="307"/>
      <c r="X56" s="286"/>
    </row>
    <row r="57" spans="1:24" ht="12.75" customHeight="1">
      <c r="A57" s="296"/>
      <c r="B57" s="30" t="s">
        <v>114</v>
      </c>
      <c r="C57" s="14" t="s">
        <v>2</v>
      </c>
      <c r="D57" s="59">
        <v>77</v>
      </c>
      <c r="E57" s="12">
        <v>127.48</v>
      </c>
      <c r="F57" s="12">
        <f t="shared" si="8"/>
        <v>50.480000000000004</v>
      </c>
      <c r="G57" s="68">
        <v>0</v>
      </c>
      <c r="H57" s="68">
        <f t="shared" si="9"/>
        <v>8</v>
      </c>
      <c r="I57" s="12">
        <f t="shared" si="10"/>
        <v>24</v>
      </c>
      <c r="J57" s="12">
        <f t="shared" si="11"/>
        <v>74.48</v>
      </c>
      <c r="K57" s="98" t="s">
        <v>8</v>
      </c>
      <c r="L57" s="148" t="s">
        <v>227</v>
      </c>
      <c r="M57" s="230"/>
      <c r="N57" s="240"/>
      <c r="O57" s="164"/>
      <c r="P57" s="240"/>
      <c r="Q57" s="12"/>
      <c r="R57" s="311"/>
      <c r="S57" s="313"/>
      <c r="T57" s="315"/>
      <c r="U57" s="310"/>
      <c r="V57" s="320"/>
      <c r="W57" s="307"/>
      <c r="X57" s="286"/>
    </row>
    <row r="58" spans="1:24" ht="12.75" customHeight="1">
      <c r="A58" s="296"/>
      <c r="B58" s="33" t="s">
        <v>115</v>
      </c>
      <c r="C58" s="34" t="s">
        <v>3</v>
      </c>
      <c r="D58" s="60">
        <v>48</v>
      </c>
      <c r="E58" s="35">
        <v>101.21</v>
      </c>
      <c r="F58" s="35">
        <f t="shared" si="8"/>
        <v>53.209999999999994</v>
      </c>
      <c r="G58" s="69">
        <v>1</v>
      </c>
      <c r="H58" s="69">
        <f t="shared" si="9"/>
        <v>7</v>
      </c>
      <c r="I58" s="35">
        <f t="shared" si="10"/>
        <v>21</v>
      </c>
      <c r="J58" s="35">
        <f t="shared" si="11"/>
        <v>74.21</v>
      </c>
      <c r="K58" s="36"/>
      <c r="L58" s="86"/>
      <c r="M58" s="229"/>
      <c r="N58" s="239">
        <v>9</v>
      </c>
      <c r="O58" s="173"/>
      <c r="P58" s="239">
        <v>5</v>
      </c>
      <c r="Q58" s="35">
        <f>J58</f>
        <v>74.21</v>
      </c>
      <c r="R58" s="303">
        <v>1</v>
      </c>
      <c r="S58" s="316">
        <f>INT(Q58)+INT(Q59)+INT(Q60)+INT(Q61)+INT((SUM(Q58:Q61)-(INT(Q58)+INT(Q59)+INT(Q60)+INT(Q61)))/0.6)+SUM(Q58:Q61)-(INT(Q58)+INT(Q59)+INT(Q60)+INT(Q61))-0.6*INT((SUM(Q58:Q61)-(INT(Q58)+INT(Q59)+INT(Q60)+INT(Q61)))/0.6)</f>
        <v>74.20999999999998</v>
      </c>
      <c r="T58" s="300">
        <v>5</v>
      </c>
      <c r="U58" s="310"/>
      <c r="V58" s="320"/>
      <c r="W58" s="307"/>
      <c r="X58" s="286"/>
    </row>
    <row r="59" spans="1:24" ht="12.75" customHeight="1">
      <c r="A59" s="296"/>
      <c r="B59" s="33" t="s">
        <v>116</v>
      </c>
      <c r="C59" s="34" t="s">
        <v>3</v>
      </c>
      <c r="D59" s="60">
        <v>58</v>
      </c>
      <c r="E59" s="35">
        <v>115.13</v>
      </c>
      <c r="F59" s="35">
        <f t="shared" si="8"/>
        <v>57.129999999999995</v>
      </c>
      <c r="G59" s="69">
        <v>0</v>
      </c>
      <c r="H59" s="69">
        <f t="shared" si="9"/>
        <v>8</v>
      </c>
      <c r="I59" s="35">
        <f t="shared" si="10"/>
        <v>24</v>
      </c>
      <c r="J59" s="35">
        <f t="shared" si="11"/>
        <v>81.13</v>
      </c>
      <c r="K59" s="36" t="s">
        <v>8</v>
      </c>
      <c r="L59" s="137" t="s">
        <v>227</v>
      </c>
      <c r="M59" s="230"/>
      <c r="N59" s="240"/>
      <c r="O59" s="174"/>
      <c r="P59" s="240"/>
      <c r="Q59" s="35"/>
      <c r="R59" s="304"/>
      <c r="S59" s="316"/>
      <c r="T59" s="300"/>
      <c r="U59" s="310"/>
      <c r="V59" s="320"/>
      <c r="W59" s="307"/>
      <c r="X59" s="286"/>
    </row>
    <row r="60" spans="1:24" ht="12.75" customHeight="1">
      <c r="A60" s="296"/>
      <c r="B60" s="33" t="s">
        <v>117</v>
      </c>
      <c r="C60" s="34" t="s">
        <v>3</v>
      </c>
      <c r="D60" s="60">
        <v>68</v>
      </c>
      <c r="E60" s="35">
        <v>112.16</v>
      </c>
      <c r="F60" s="35">
        <f t="shared" si="8"/>
        <v>44.16</v>
      </c>
      <c r="G60" s="69">
        <v>0</v>
      </c>
      <c r="H60" s="69">
        <f t="shared" si="9"/>
        <v>8</v>
      </c>
      <c r="I60" s="35">
        <f t="shared" si="10"/>
        <v>24</v>
      </c>
      <c r="J60" s="35">
        <f t="shared" si="11"/>
        <v>68.16</v>
      </c>
      <c r="K60" s="36" t="s">
        <v>8</v>
      </c>
      <c r="L60" s="137" t="s">
        <v>227</v>
      </c>
      <c r="M60" s="230"/>
      <c r="N60" s="240"/>
      <c r="O60" s="174"/>
      <c r="P60" s="240"/>
      <c r="Q60" s="35"/>
      <c r="R60" s="304"/>
      <c r="S60" s="316"/>
      <c r="T60" s="300"/>
      <c r="U60" s="310"/>
      <c r="V60" s="320"/>
      <c r="W60" s="307"/>
      <c r="X60" s="286"/>
    </row>
    <row r="61" spans="1:24" ht="12.75" customHeight="1" thickBot="1">
      <c r="A61" s="297"/>
      <c r="B61" s="44" t="s">
        <v>118</v>
      </c>
      <c r="C61" s="41" t="s">
        <v>3</v>
      </c>
      <c r="D61" s="60">
        <v>78</v>
      </c>
      <c r="E61" s="42">
        <v>120.03</v>
      </c>
      <c r="F61" s="42">
        <f t="shared" si="8"/>
        <v>42.03</v>
      </c>
      <c r="G61" s="69">
        <v>0</v>
      </c>
      <c r="H61" s="72">
        <f t="shared" si="9"/>
        <v>8</v>
      </c>
      <c r="I61" s="42">
        <f t="shared" si="10"/>
        <v>24</v>
      </c>
      <c r="J61" s="42">
        <f t="shared" si="11"/>
        <v>66.03</v>
      </c>
      <c r="K61" s="96" t="s">
        <v>8</v>
      </c>
      <c r="L61" s="147" t="s">
        <v>227</v>
      </c>
      <c r="M61" s="231"/>
      <c r="N61" s="241"/>
      <c r="O61" s="178"/>
      <c r="P61" s="241"/>
      <c r="Q61" s="42"/>
      <c r="R61" s="305"/>
      <c r="S61" s="317"/>
      <c r="T61" s="301"/>
      <c r="U61" s="318"/>
      <c r="V61" s="321"/>
      <c r="W61" s="308"/>
      <c r="X61" s="287"/>
    </row>
    <row r="62" spans="1:24" ht="13.5" customHeight="1" thickTop="1">
      <c r="A62" s="298" t="s">
        <v>19</v>
      </c>
      <c r="B62" s="27" t="s">
        <v>119</v>
      </c>
      <c r="C62" s="20" t="s">
        <v>2</v>
      </c>
      <c r="D62" s="8">
        <v>49</v>
      </c>
      <c r="E62" s="9">
        <v>105.01</v>
      </c>
      <c r="F62" s="9">
        <f t="shared" si="8"/>
        <v>56.010000000000005</v>
      </c>
      <c r="G62" s="67">
        <v>2</v>
      </c>
      <c r="H62" s="70">
        <f t="shared" si="9"/>
        <v>6</v>
      </c>
      <c r="I62" s="9">
        <f t="shared" si="10"/>
        <v>18</v>
      </c>
      <c r="J62" s="18">
        <f t="shared" si="11"/>
        <v>74.01</v>
      </c>
      <c r="K62" s="98"/>
      <c r="L62" s="149"/>
      <c r="M62" s="234"/>
      <c r="N62" s="244">
        <v>24</v>
      </c>
      <c r="O62" s="181"/>
      <c r="P62" s="244">
        <v>12</v>
      </c>
      <c r="Q62" s="19">
        <f>J62</f>
        <v>74.01</v>
      </c>
      <c r="R62" s="309">
        <v>3</v>
      </c>
      <c r="S62" s="312">
        <f>INT(Q62)+INT(Q63)+INT(Q64)+INT(Q65)+INT((SUM(Q62:Q65)-(INT(Q62)+INT(Q63)+INT(Q64)+INT(Q65)))/0.6)+SUM(Q62:Q65)-(INT(Q62)+INT(Q63)+INT(Q64)+INT(Q65))-0.6*INT((SUM(Q62:Q65)-(INT(Q62)+INT(Q63)+INT(Q64)+INT(Q65)))/0.6)</f>
        <v>178.44</v>
      </c>
      <c r="T62" s="314">
        <v>4</v>
      </c>
      <c r="U62" s="309">
        <v>6</v>
      </c>
      <c r="V62" s="319">
        <f>INT(Q62)+INT(Q63)+INT(Q64)+INT(Q65)+INT(Q66)+INT(Q67)+INT(Q68)+INT(Q69)+INT((SUM(Q62:Q69)-(INT(Q62)+INT(Q63)+INT(Q64)+INT(Q65)+INT(Q66)+INT(Q67)+INT(Q68)+INT(Q69)))/0.6)+SUM(Q62:Q69)-(INT(Q62)+INT(Q63)+INT(Q64)+INT(Q65)+INT(Q66)+INT(Q67)+INT(Q68)+INT(Q69))-0.6*INT((SUM(Q62:Q69)-(INT(Q62)+INT(Q63)+INT(Q64)+INT(Q65)+INT(Q66)+INT(Q67)+INT(Q68)+INT(Q69)))/0.6)</f>
        <v>375.14000000000004</v>
      </c>
      <c r="W62" s="339">
        <v>1</v>
      </c>
      <c r="X62" s="280">
        <v>1</v>
      </c>
    </row>
    <row r="63" spans="1:24" ht="12.75" customHeight="1">
      <c r="A63" s="322"/>
      <c r="B63" s="26" t="s">
        <v>120</v>
      </c>
      <c r="C63" s="22" t="s">
        <v>2</v>
      </c>
      <c r="D63" s="59">
        <v>59</v>
      </c>
      <c r="E63" s="12">
        <v>116.56</v>
      </c>
      <c r="F63" s="12">
        <f t="shared" si="8"/>
        <v>57.56</v>
      </c>
      <c r="G63" s="68">
        <v>0</v>
      </c>
      <c r="H63" s="68">
        <f t="shared" si="9"/>
        <v>8</v>
      </c>
      <c r="I63" s="12">
        <f t="shared" si="10"/>
        <v>24</v>
      </c>
      <c r="J63" s="12">
        <f t="shared" si="11"/>
        <v>81.56</v>
      </c>
      <c r="K63" s="98" t="s">
        <v>8</v>
      </c>
      <c r="L63" s="148" t="s">
        <v>227</v>
      </c>
      <c r="M63" s="230"/>
      <c r="N63" s="240"/>
      <c r="O63" s="174"/>
      <c r="P63" s="240"/>
      <c r="Q63" s="12"/>
      <c r="R63" s="310"/>
      <c r="S63" s="313"/>
      <c r="T63" s="315"/>
      <c r="U63" s="310"/>
      <c r="V63" s="320"/>
      <c r="W63" s="340"/>
      <c r="X63" s="281"/>
    </row>
    <row r="64" spans="1:24" ht="12.75" customHeight="1">
      <c r="A64" s="322"/>
      <c r="B64" s="26" t="s">
        <v>121</v>
      </c>
      <c r="C64" s="14" t="s">
        <v>2</v>
      </c>
      <c r="D64" s="59">
        <v>69</v>
      </c>
      <c r="E64" s="12">
        <v>119.38</v>
      </c>
      <c r="F64" s="12">
        <f t="shared" si="8"/>
        <v>50.379999999999995</v>
      </c>
      <c r="G64" s="68">
        <v>5</v>
      </c>
      <c r="H64" s="68">
        <f t="shared" si="9"/>
        <v>3</v>
      </c>
      <c r="I64" s="12">
        <f t="shared" si="10"/>
        <v>9</v>
      </c>
      <c r="J64" s="12">
        <f t="shared" si="11"/>
        <v>59.379999999999995</v>
      </c>
      <c r="K64" s="16"/>
      <c r="L64" s="84"/>
      <c r="M64" s="229"/>
      <c r="N64" s="239">
        <v>21</v>
      </c>
      <c r="O64" s="173"/>
      <c r="P64" s="239">
        <v>10</v>
      </c>
      <c r="Q64" s="12">
        <f>J64</f>
        <v>59.379999999999995</v>
      </c>
      <c r="R64" s="310"/>
      <c r="S64" s="313"/>
      <c r="T64" s="315"/>
      <c r="U64" s="310"/>
      <c r="V64" s="320"/>
      <c r="W64" s="340"/>
      <c r="X64" s="281"/>
    </row>
    <row r="65" spans="1:24" ht="12.75" customHeight="1">
      <c r="A65" s="322"/>
      <c r="B65" s="26" t="s">
        <v>122</v>
      </c>
      <c r="C65" s="14" t="s">
        <v>2</v>
      </c>
      <c r="D65" s="59">
        <v>79</v>
      </c>
      <c r="E65" s="12">
        <v>124.05</v>
      </c>
      <c r="F65" s="12">
        <f t="shared" si="8"/>
        <v>45.05</v>
      </c>
      <c r="G65" s="68">
        <v>8</v>
      </c>
      <c r="H65" s="68">
        <f t="shared" si="9"/>
        <v>0</v>
      </c>
      <c r="I65" s="12">
        <f t="shared" si="10"/>
        <v>0</v>
      </c>
      <c r="J65" s="12">
        <f t="shared" si="11"/>
        <v>45.05</v>
      </c>
      <c r="K65" s="16"/>
      <c r="L65" s="141"/>
      <c r="M65" s="229"/>
      <c r="N65" s="239">
        <v>12</v>
      </c>
      <c r="O65" s="173"/>
      <c r="P65" s="239">
        <v>3</v>
      </c>
      <c r="Q65" s="12">
        <f>J65</f>
        <v>45.05</v>
      </c>
      <c r="R65" s="311"/>
      <c r="S65" s="313"/>
      <c r="T65" s="315"/>
      <c r="U65" s="310"/>
      <c r="V65" s="320"/>
      <c r="W65" s="340"/>
      <c r="X65" s="281"/>
    </row>
    <row r="66" spans="1:24" ht="12.75" customHeight="1">
      <c r="A66" s="322"/>
      <c r="B66" s="39" t="s">
        <v>123</v>
      </c>
      <c r="C66" s="34" t="s">
        <v>3</v>
      </c>
      <c r="D66" s="60">
        <v>50</v>
      </c>
      <c r="E66" s="35">
        <v>105.53</v>
      </c>
      <c r="F66" s="35">
        <f t="shared" si="8"/>
        <v>55.53</v>
      </c>
      <c r="G66" s="69">
        <v>2</v>
      </c>
      <c r="H66" s="69">
        <f t="shared" si="9"/>
        <v>6</v>
      </c>
      <c r="I66" s="35">
        <f t="shared" si="10"/>
        <v>18</v>
      </c>
      <c r="J66" s="35">
        <f t="shared" si="11"/>
        <v>73.53</v>
      </c>
      <c r="K66" s="36"/>
      <c r="L66" s="86"/>
      <c r="M66" s="229"/>
      <c r="N66" s="239">
        <v>8</v>
      </c>
      <c r="O66" s="173"/>
      <c r="P66" s="239">
        <v>4</v>
      </c>
      <c r="Q66" s="35">
        <f>J66</f>
        <v>73.53</v>
      </c>
      <c r="R66" s="303">
        <v>3</v>
      </c>
      <c r="S66" s="316">
        <f>INT(Q66)+INT(Q67)+INT(Q68)+INT(Q69)+INT((SUM(Q66:Q69)-(INT(Q66)+INT(Q67)+INT(Q68)+INT(Q69)))/0.6)+SUM(Q66:Q69)-(INT(Q66)+INT(Q67)+INT(Q68)+INT(Q69))-0.6*INT((SUM(Q66:Q69)-(INT(Q66)+INT(Q67)+INT(Q68)+INT(Q69)))/0.6)</f>
        <v>196.30000000000004</v>
      </c>
      <c r="T66" s="300">
        <v>1</v>
      </c>
      <c r="U66" s="310"/>
      <c r="V66" s="320"/>
      <c r="W66" s="340"/>
      <c r="X66" s="281"/>
    </row>
    <row r="67" spans="1:24" ht="12.75" customHeight="1">
      <c r="A67" s="322"/>
      <c r="B67" s="39" t="s">
        <v>124</v>
      </c>
      <c r="C67" s="34" t="s">
        <v>3</v>
      </c>
      <c r="D67" s="60">
        <v>60</v>
      </c>
      <c r="E67" s="35">
        <v>121.3</v>
      </c>
      <c r="F67" s="35">
        <f t="shared" si="8"/>
        <v>61.3</v>
      </c>
      <c r="G67" s="69">
        <v>0</v>
      </c>
      <c r="H67" s="69">
        <f t="shared" si="9"/>
        <v>8</v>
      </c>
      <c r="I67" s="35">
        <f t="shared" si="10"/>
        <v>24</v>
      </c>
      <c r="J67" s="35">
        <f t="shared" si="11"/>
        <v>85.3</v>
      </c>
      <c r="K67" s="36" t="s">
        <v>8</v>
      </c>
      <c r="L67" s="137" t="s">
        <v>15</v>
      </c>
      <c r="M67" s="230"/>
      <c r="N67" s="240"/>
      <c r="O67" s="174"/>
      <c r="P67" s="240"/>
      <c r="Q67" s="35"/>
      <c r="R67" s="304"/>
      <c r="S67" s="316"/>
      <c r="T67" s="300"/>
      <c r="U67" s="310"/>
      <c r="V67" s="320"/>
      <c r="W67" s="340"/>
      <c r="X67" s="281"/>
    </row>
    <row r="68" spans="1:24" ht="12.75" customHeight="1">
      <c r="A68" s="322"/>
      <c r="B68" s="39" t="s">
        <v>31</v>
      </c>
      <c r="C68" s="34" t="s">
        <v>3</v>
      </c>
      <c r="D68" s="60">
        <v>70</v>
      </c>
      <c r="E68" s="35">
        <v>125.33</v>
      </c>
      <c r="F68" s="35">
        <f t="shared" si="8"/>
        <v>55.33</v>
      </c>
      <c r="G68" s="69">
        <v>3</v>
      </c>
      <c r="H68" s="69">
        <f t="shared" si="9"/>
        <v>5</v>
      </c>
      <c r="I68" s="35">
        <f t="shared" si="10"/>
        <v>15</v>
      </c>
      <c r="J68" s="35">
        <f t="shared" si="11"/>
        <v>70.33</v>
      </c>
      <c r="K68" s="36"/>
      <c r="L68" s="137"/>
      <c r="M68" s="229"/>
      <c r="N68" s="239">
        <v>7</v>
      </c>
      <c r="O68" s="173"/>
      <c r="P68" s="239">
        <v>3</v>
      </c>
      <c r="Q68" s="35">
        <f>J68</f>
        <v>70.33</v>
      </c>
      <c r="R68" s="304"/>
      <c r="S68" s="316"/>
      <c r="T68" s="300"/>
      <c r="U68" s="310"/>
      <c r="V68" s="320"/>
      <c r="W68" s="340"/>
      <c r="X68" s="281"/>
    </row>
    <row r="69" spans="1:24" ht="13.5" customHeight="1" thickBot="1">
      <c r="A69" s="322"/>
      <c r="B69" s="40" t="s">
        <v>32</v>
      </c>
      <c r="C69" s="37" t="s">
        <v>3</v>
      </c>
      <c r="D69" s="64">
        <v>80</v>
      </c>
      <c r="E69" s="38">
        <v>126.04</v>
      </c>
      <c r="F69" s="38">
        <f t="shared" si="8"/>
        <v>46.040000000000006</v>
      </c>
      <c r="G69" s="73">
        <v>6</v>
      </c>
      <c r="H69" s="73">
        <f t="shared" si="9"/>
        <v>2</v>
      </c>
      <c r="I69" s="38">
        <f t="shared" si="10"/>
        <v>6</v>
      </c>
      <c r="J69" s="38">
        <f t="shared" si="11"/>
        <v>52.040000000000006</v>
      </c>
      <c r="K69" s="99"/>
      <c r="L69" s="157"/>
      <c r="M69" s="236"/>
      <c r="N69" s="246">
        <v>3</v>
      </c>
      <c r="O69" s="177"/>
      <c r="P69" s="246">
        <v>1</v>
      </c>
      <c r="Q69" s="38">
        <f>J69</f>
        <v>52.040000000000006</v>
      </c>
      <c r="R69" s="305"/>
      <c r="S69" s="317"/>
      <c r="T69" s="301"/>
      <c r="U69" s="318"/>
      <c r="V69" s="321"/>
      <c r="W69" s="356"/>
      <c r="X69" s="282"/>
    </row>
    <row r="70" spans="1:24" ht="12.75" customHeight="1" thickTop="1">
      <c r="A70" s="298" t="s">
        <v>20</v>
      </c>
      <c r="B70" s="27" t="s">
        <v>21</v>
      </c>
      <c r="C70" s="20" t="s">
        <v>2</v>
      </c>
      <c r="D70" s="62">
        <v>130</v>
      </c>
      <c r="E70" s="9">
        <v>163.31</v>
      </c>
      <c r="F70" s="9">
        <f t="shared" si="8"/>
        <v>33.31</v>
      </c>
      <c r="G70" s="70">
        <v>2</v>
      </c>
      <c r="H70" s="70">
        <f t="shared" si="9"/>
        <v>6</v>
      </c>
      <c r="I70" s="9">
        <f t="shared" si="10"/>
        <v>18</v>
      </c>
      <c r="J70" s="9">
        <f t="shared" si="11"/>
        <v>51.31</v>
      </c>
      <c r="K70" s="15"/>
      <c r="L70" s="83"/>
      <c r="M70" s="228"/>
      <c r="N70" s="238">
        <v>13</v>
      </c>
      <c r="O70" s="184"/>
      <c r="P70" s="238">
        <v>4</v>
      </c>
      <c r="Q70" s="143"/>
      <c r="R70" s="302"/>
      <c r="S70" s="278"/>
      <c r="T70" s="294"/>
      <c r="U70" s="355"/>
      <c r="V70" s="278"/>
      <c r="W70" s="357"/>
      <c r="X70" s="275"/>
    </row>
    <row r="71" spans="1:24" ht="12.75" customHeight="1" thickBot="1">
      <c r="A71" s="299"/>
      <c r="B71" s="102" t="s">
        <v>223</v>
      </c>
      <c r="C71" s="135" t="s">
        <v>2</v>
      </c>
      <c r="D71" s="140">
        <v>131</v>
      </c>
      <c r="E71" s="112">
        <v>162.55</v>
      </c>
      <c r="F71" s="112">
        <f t="shared" si="8"/>
        <v>31.55000000000001</v>
      </c>
      <c r="G71" s="77">
        <v>1</v>
      </c>
      <c r="H71" s="77">
        <f t="shared" si="9"/>
        <v>7</v>
      </c>
      <c r="I71" s="112">
        <f t="shared" si="10"/>
        <v>21</v>
      </c>
      <c r="J71" s="112">
        <f t="shared" si="11"/>
        <v>52.55000000000001</v>
      </c>
      <c r="K71" s="136"/>
      <c r="L71" s="152"/>
      <c r="M71" s="237"/>
      <c r="N71" s="247">
        <v>15</v>
      </c>
      <c r="O71" s="180"/>
      <c r="P71" s="247">
        <v>5</v>
      </c>
      <c r="Q71" s="144"/>
      <c r="R71" s="302"/>
      <c r="S71" s="278"/>
      <c r="T71" s="294"/>
      <c r="U71" s="355"/>
      <c r="V71" s="278"/>
      <c r="W71" s="355"/>
      <c r="X71" s="291"/>
    </row>
    <row r="72" spans="1:24" ht="12.75" customHeight="1" thickTop="1">
      <c r="A72" s="296" t="s">
        <v>213</v>
      </c>
      <c r="B72" s="31" t="s">
        <v>217</v>
      </c>
      <c r="C72" s="22" t="s">
        <v>2</v>
      </c>
      <c r="D72" s="23">
        <v>50</v>
      </c>
      <c r="E72" s="19">
        <v>83.3</v>
      </c>
      <c r="F72" s="19">
        <f t="shared" si="8"/>
        <v>33.3</v>
      </c>
      <c r="G72" s="74">
        <v>0</v>
      </c>
      <c r="H72" s="71">
        <f t="shared" si="9"/>
        <v>8</v>
      </c>
      <c r="I72" s="19">
        <f t="shared" si="10"/>
        <v>24</v>
      </c>
      <c r="J72" s="56">
        <f t="shared" si="11"/>
        <v>57.3</v>
      </c>
      <c r="K72" s="98" t="s">
        <v>8</v>
      </c>
      <c r="L72" s="148" t="s">
        <v>227</v>
      </c>
      <c r="M72" s="232"/>
      <c r="N72" s="242"/>
      <c r="O72" s="179"/>
      <c r="P72" s="242"/>
      <c r="Q72" s="144"/>
      <c r="R72" s="121"/>
      <c r="S72" s="118"/>
      <c r="T72" s="121"/>
      <c r="U72" s="355"/>
      <c r="V72" s="278"/>
      <c r="W72" s="355"/>
      <c r="X72" s="291"/>
    </row>
    <row r="73" spans="1:24" ht="12.75" customHeight="1">
      <c r="A73" s="296"/>
      <c r="B73" s="31" t="s">
        <v>218</v>
      </c>
      <c r="C73" s="22" t="s">
        <v>2</v>
      </c>
      <c r="D73" s="11">
        <v>61</v>
      </c>
      <c r="E73" s="19">
        <v>121</v>
      </c>
      <c r="F73" s="12">
        <f t="shared" si="8"/>
        <v>60</v>
      </c>
      <c r="G73" s="68">
        <v>1</v>
      </c>
      <c r="H73" s="68">
        <f t="shared" si="9"/>
        <v>7</v>
      </c>
      <c r="I73" s="12">
        <f t="shared" si="10"/>
        <v>21</v>
      </c>
      <c r="J73" s="12">
        <f t="shared" si="11"/>
        <v>81</v>
      </c>
      <c r="K73" s="98"/>
      <c r="L73" s="148"/>
      <c r="M73" s="229"/>
      <c r="N73" s="239">
        <v>25</v>
      </c>
      <c r="O73" s="182"/>
      <c r="P73" s="84"/>
      <c r="Q73" s="144"/>
      <c r="R73" s="121"/>
      <c r="S73" s="118"/>
      <c r="T73" s="121"/>
      <c r="U73" s="355"/>
      <c r="V73" s="278"/>
      <c r="W73" s="355"/>
      <c r="X73" s="291"/>
    </row>
    <row r="74" spans="1:24" ht="12.75" customHeight="1">
      <c r="A74" s="296"/>
      <c r="B74" s="31" t="s">
        <v>219</v>
      </c>
      <c r="C74" s="22" t="s">
        <v>2</v>
      </c>
      <c r="D74" s="11">
        <v>71</v>
      </c>
      <c r="E74" s="19">
        <v>116.11</v>
      </c>
      <c r="F74" s="12">
        <f t="shared" si="8"/>
        <v>45.11</v>
      </c>
      <c r="G74" s="68">
        <v>0</v>
      </c>
      <c r="H74" s="68">
        <f t="shared" si="9"/>
        <v>8</v>
      </c>
      <c r="I74" s="12">
        <f t="shared" si="10"/>
        <v>24</v>
      </c>
      <c r="J74" s="12">
        <f t="shared" si="11"/>
        <v>69.11</v>
      </c>
      <c r="K74" s="98" t="s">
        <v>8</v>
      </c>
      <c r="L74" s="148" t="s">
        <v>227</v>
      </c>
      <c r="M74" s="230"/>
      <c r="N74" s="240"/>
      <c r="O74" s="182"/>
      <c r="P74" s="84"/>
      <c r="Q74" s="144"/>
      <c r="R74" s="121"/>
      <c r="S74" s="118"/>
      <c r="T74" s="121"/>
      <c r="U74" s="355"/>
      <c r="V74" s="278"/>
      <c r="W74" s="355"/>
      <c r="X74" s="291"/>
    </row>
    <row r="75" spans="1:24" ht="12.75" customHeight="1">
      <c r="A75" s="296"/>
      <c r="B75" s="30" t="s">
        <v>220</v>
      </c>
      <c r="C75" s="14" t="s">
        <v>2</v>
      </c>
      <c r="D75" s="11">
        <v>81</v>
      </c>
      <c r="E75" s="19">
        <v>120.23</v>
      </c>
      <c r="F75" s="12">
        <f t="shared" si="8"/>
        <v>39.230000000000004</v>
      </c>
      <c r="G75" s="68">
        <v>0</v>
      </c>
      <c r="H75" s="68">
        <f t="shared" si="9"/>
        <v>8</v>
      </c>
      <c r="I75" s="12">
        <f t="shared" si="10"/>
        <v>24</v>
      </c>
      <c r="J75" s="12">
        <f t="shared" si="11"/>
        <v>63.230000000000004</v>
      </c>
      <c r="K75" s="98" t="s">
        <v>8</v>
      </c>
      <c r="L75" s="148" t="s">
        <v>227</v>
      </c>
      <c r="M75" s="230"/>
      <c r="N75" s="240"/>
      <c r="O75" s="182"/>
      <c r="P75" s="84"/>
      <c r="Q75" s="144"/>
      <c r="R75" s="121"/>
      <c r="S75" s="118"/>
      <c r="T75" s="121"/>
      <c r="U75" s="355"/>
      <c r="V75" s="278"/>
      <c r="W75" s="355"/>
      <c r="X75" s="291"/>
    </row>
    <row r="76" spans="1:24" ht="12.75" customHeight="1">
      <c r="A76" s="296"/>
      <c r="B76" s="30" t="s">
        <v>214</v>
      </c>
      <c r="C76" s="13" t="s">
        <v>2</v>
      </c>
      <c r="D76" s="12">
        <v>91</v>
      </c>
      <c r="E76" s="12">
        <v>128.12</v>
      </c>
      <c r="F76" s="12">
        <f t="shared" si="8"/>
        <v>37.120000000000005</v>
      </c>
      <c r="G76" s="68">
        <v>0</v>
      </c>
      <c r="H76" s="68">
        <f t="shared" si="9"/>
        <v>8</v>
      </c>
      <c r="I76" s="12">
        <f t="shared" si="10"/>
        <v>24</v>
      </c>
      <c r="J76" s="12">
        <f t="shared" si="11"/>
        <v>61.120000000000005</v>
      </c>
      <c r="K76" s="16" t="s">
        <v>8</v>
      </c>
      <c r="L76" s="141" t="s">
        <v>227</v>
      </c>
      <c r="M76" s="230"/>
      <c r="N76" s="240"/>
      <c r="O76" s="182"/>
      <c r="P76" s="84"/>
      <c r="Q76" s="144"/>
      <c r="R76" s="121"/>
      <c r="S76" s="118"/>
      <c r="T76" s="121"/>
      <c r="U76" s="355"/>
      <c r="V76" s="278"/>
      <c r="W76" s="355"/>
      <c r="X76" s="291"/>
    </row>
    <row r="77" spans="1:24" ht="12.75" customHeight="1" thickBot="1">
      <c r="A77" s="297"/>
      <c r="B77" s="44" t="s">
        <v>215</v>
      </c>
      <c r="C77" s="41" t="s">
        <v>3</v>
      </c>
      <c r="D77" s="42">
        <v>84</v>
      </c>
      <c r="E77" s="42">
        <v>146.3</v>
      </c>
      <c r="F77" s="42">
        <f t="shared" si="8"/>
        <v>62.30000000000001</v>
      </c>
      <c r="G77" s="72">
        <v>2</v>
      </c>
      <c r="H77" s="72">
        <f t="shared" si="9"/>
        <v>6</v>
      </c>
      <c r="I77" s="42">
        <f t="shared" si="10"/>
        <v>18</v>
      </c>
      <c r="J77" s="42">
        <f t="shared" si="11"/>
        <v>80.30000000000001</v>
      </c>
      <c r="K77" s="96" t="s">
        <v>8</v>
      </c>
      <c r="L77" s="147" t="s">
        <v>15</v>
      </c>
      <c r="M77" s="231"/>
      <c r="N77" s="241"/>
      <c r="O77" s="198"/>
      <c r="P77" s="248"/>
      <c r="Q77" s="144"/>
      <c r="R77" s="121"/>
      <c r="S77" s="118"/>
      <c r="T77" s="121"/>
      <c r="U77" s="355"/>
      <c r="V77" s="278"/>
      <c r="W77" s="355"/>
      <c r="X77" s="291"/>
    </row>
    <row r="78" spans="1:25" ht="12.75" customHeight="1" thickTop="1">
      <c r="A78" s="295" t="s">
        <v>243</v>
      </c>
      <c r="B78" s="65" t="s">
        <v>221</v>
      </c>
      <c r="C78" s="13" t="s">
        <v>2</v>
      </c>
      <c r="D78" s="12">
        <v>51</v>
      </c>
      <c r="E78" s="19">
        <v>90.58</v>
      </c>
      <c r="F78" s="19">
        <f t="shared" si="8"/>
        <v>39.58</v>
      </c>
      <c r="G78" s="71">
        <v>1</v>
      </c>
      <c r="H78" s="71">
        <f t="shared" si="9"/>
        <v>7</v>
      </c>
      <c r="I78" s="19">
        <f t="shared" si="10"/>
        <v>21</v>
      </c>
      <c r="J78" s="19">
        <f t="shared" si="11"/>
        <v>60.58</v>
      </c>
      <c r="K78" s="98"/>
      <c r="L78" s="149"/>
      <c r="M78" s="234"/>
      <c r="N78" s="244">
        <v>23</v>
      </c>
      <c r="O78" s="199"/>
      <c r="P78" s="149"/>
      <c r="Q78" s="144"/>
      <c r="R78" s="121"/>
      <c r="S78" s="118"/>
      <c r="T78" s="134"/>
      <c r="U78" s="355"/>
      <c r="V78" s="278"/>
      <c r="W78" s="355"/>
      <c r="X78" s="291"/>
      <c r="Y78" s="7"/>
    </row>
    <row r="79" spans="1:25" ht="12.75" customHeight="1">
      <c r="A79" s="296"/>
      <c r="B79" s="33" t="s">
        <v>204</v>
      </c>
      <c r="C79" s="34" t="s">
        <v>3</v>
      </c>
      <c r="D79" s="35">
        <v>52</v>
      </c>
      <c r="E79" s="35">
        <v>93.05</v>
      </c>
      <c r="F79" s="35">
        <f t="shared" si="8"/>
        <v>41.05</v>
      </c>
      <c r="G79" s="69">
        <v>1</v>
      </c>
      <c r="H79" s="69">
        <f t="shared" si="9"/>
        <v>7</v>
      </c>
      <c r="I79" s="35">
        <f t="shared" si="10"/>
        <v>21</v>
      </c>
      <c r="J79" s="35">
        <f t="shared" si="11"/>
        <v>62.05</v>
      </c>
      <c r="K79" s="36"/>
      <c r="L79" s="86"/>
      <c r="M79" s="229"/>
      <c r="N79" s="239">
        <v>5</v>
      </c>
      <c r="O79" s="182"/>
      <c r="P79" s="84"/>
      <c r="Q79" s="144"/>
      <c r="R79" s="355"/>
      <c r="S79" s="278"/>
      <c r="T79" s="294"/>
      <c r="U79" s="355"/>
      <c r="V79" s="278"/>
      <c r="W79" s="355"/>
      <c r="X79" s="291"/>
      <c r="Y79" s="7"/>
    </row>
    <row r="80" spans="1:25" ht="12.75" customHeight="1">
      <c r="A80" s="296"/>
      <c r="B80" s="33" t="s">
        <v>205</v>
      </c>
      <c r="C80" s="34" t="s">
        <v>3</v>
      </c>
      <c r="D80" s="35">
        <v>62</v>
      </c>
      <c r="E80" s="35">
        <v>123.49</v>
      </c>
      <c r="F80" s="35">
        <f t="shared" si="8"/>
        <v>61.489999999999995</v>
      </c>
      <c r="G80" s="69">
        <v>0</v>
      </c>
      <c r="H80" s="69">
        <f t="shared" si="9"/>
        <v>8</v>
      </c>
      <c r="I80" s="35">
        <f t="shared" si="10"/>
        <v>24</v>
      </c>
      <c r="J80" s="35">
        <f t="shared" si="11"/>
        <v>85.49</v>
      </c>
      <c r="K80" s="36" t="s">
        <v>8</v>
      </c>
      <c r="L80" s="137" t="s">
        <v>15</v>
      </c>
      <c r="M80" s="230"/>
      <c r="N80" s="240"/>
      <c r="O80" s="182"/>
      <c r="P80" s="84"/>
      <c r="Q80" s="144"/>
      <c r="R80" s="355"/>
      <c r="S80" s="278"/>
      <c r="T80" s="294"/>
      <c r="U80" s="355"/>
      <c r="V80" s="278"/>
      <c r="W80" s="355"/>
      <c r="X80" s="291"/>
      <c r="Y80" s="7"/>
    </row>
    <row r="81" spans="1:24" ht="12.75" customHeight="1">
      <c r="A81" s="296"/>
      <c r="B81" s="33" t="s">
        <v>206</v>
      </c>
      <c r="C81" s="34" t="s">
        <v>3</v>
      </c>
      <c r="D81" s="35">
        <v>72</v>
      </c>
      <c r="E81" s="35">
        <v>124.05</v>
      </c>
      <c r="F81" s="35">
        <f t="shared" si="8"/>
        <v>52.05</v>
      </c>
      <c r="G81" s="69">
        <v>0</v>
      </c>
      <c r="H81" s="69">
        <f t="shared" si="9"/>
        <v>8</v>
      </c>
      <c r="I81" s="35">
        <f t="shared" si="10"/>
        <v>24</v>
      </c>
      <c r="J81" s="35">
        <f t="shared" si="11"/>
        <v>76.05</v>
      </c>
      <c r="K81" s="113" t="s">
        <v>8</v>
      </c>
      <c r="L81" s="150" t="s">
        <v>227</v>
      </c>
      <c r="M81" s="230"/>
      <c r="N81" s="240"/>
      <c r="O81" s="182"/>
      <c r="P81" s="84"/>
      <c r="Q81" s="144"/>
      <c r="R81" s="355"/>
      <c r="S81" s="278"/>
      <c r="T81" s="294"/>
      <c r="U81" s="355"/>
      <c r="V81" s="278"/>
      <c r="W81" s="355"/>
      <c r="X81" s="291"/>
    </row>
    <row r="82" spans="1:24" ht="12.75" customHeight="1" thickBot="1">
      <c r="A82" s="297"/>
      <c r="B82" s="44" t="s">
        <v>207</v>
      </c>
      <c r="C82" s="41" t="s">
        <v>3</v>
      </c>
      <c r="D82" s="38">
        <v>82</v>
      </c>
      <c r="E82" s="42">
        <v>137.58</v>
      </c>
      <c r="F82" s="42">
        <f t="shared" si="8"/>
        <v>55.58000000000001</v>
      </c>
      <c r="G82" s="72">
        <v>1</v>
      </c>
      <c r="H82" s="72">
        <f t="shared" si="9"/>
        <v>7</v>
      </c>
      <c r="I82" s="42">
        <f t="shared" si="10"/>
        <v>21</v>
      </c>
      <c r="J82" s="42">
        <f t="shared" si="11"/>
        <v>76.58000000000001</v>
      </c>
      <c r="K82" s="96"/>
      <c r="L82" s="151"/>
      <c r="M82" s="236"/>
      <c r="N82" s="246">
        <v>11</v>
      </c>
      <c r="O82" s="183"/>
      <c r="P82" s="249"/>
      <c r="Q82" s="144"/>
      <c r="R82" s="355"/>
      <c r="S82" s="278"/>
      <c r="T82" s="294"/>
      <c r="U82" s="355"/>
      <c r="V82" s="278"/>
      <c r="W82" s="355"/>
      <c r="X82" s="291"/>
    </row>
    <row r="83" spans="1:24" ht="12.75" customHeight="1" thickTop="1">
      <c r="A83" s="295" t="s">
        <v>240</v>
      </c>
      <c r="B83" s="27"/>
      <c r="C83" s="20"/>
      <c r="D83" s="8"/>
      <c r="E83" s="9"/>
      <c r="F83" s="9"/>
      <c r="G83" s="67"/>
      <c r="H83" s="70"/>
      <c r="I83" s="9"/>
      <c r="J83" s="18"/>
      <c r="K83" s="15"/>
      <c r="L83" s="83"/>
      <c r="M83" s="235"/>
      <c r="N83" s="245"/>
      <c r="O83" s="197"/>
      <c r="P83" s="83"/>
      <c r="Q83" s="144"/>
      <c r="R83" s="355"/>
      <c r="S83" s="278"/>
      <c r="T83" s="294"/>
      <c r="U83" s="355"/>
      <c r="V83" s="278"/>
      <c r="W83" s="355"/>
      <c r="X83" s="291"/>
    </row>
    <row r="84" spans="1:24" ht="12.75" customHeight="1">
      <c r="A84" s="296"/>
      <c r="B84" s="26"/>
      <c r="C84" s="22"/>
      <c r="D84" s="59"/>
      <c r="E84" s="12"/>
      <c r="F84" s="12"/>
      <c r="G84" s="68"/>
      <c r="H84" s="68"/>
      <c r="I84" s="12"/>
      <c r="J84" s="12"/>
      <c r="K84" s="16"/>
      <c r="L84" s="84"/>
      <c r="M84" s="230"/>
      <c r="N84" s="240"/>
      <c r="O84" s="182"/>
      <c r="P84" s="84"/>
      <c r="Q84" s="144"/>
      <c r="R84" s="355"/>
      <c r="S84" s="278"/>
      <c r="T84" s="294"/>
      <c r="U84" s="355"/>
      <c r="V84" s="278"/>
      <c r="W84" s="355"/>
      <c r="X84" s="291"/>
    </row>
    <row r="85" spans="1:24" ht="28.5" customHeight="1" thickBot="1">
      <c r="A85" s="297"/>
      <c r="B85" s="43" t="s">
        <v>210</v>
      </c>
      <c r="C85" s="41" t="s">
        <v>3</v>
      </c>
      <c r="D85" s="63">
        <v>71</v>
      </c>
      <c r="E85" s="42">
        <v>128.33</v>
      </c>
      <c r="F85" s="42">
        <f>E85-D85</f>
        <v>57.33000000000001</v>
      </c>
      <c r="G85" s="72">
        <v>0</v>
      </c>
      <c r="H85" s="72">
        <f>8-G85</f>
        <v>8</v>
      </c>
      <c r="I85" s="42">
        <f>3*H85</f>
        <v>24</v>
      </c>
      <c r="J85" s="42">
        <f>F85+I85</f>
        <v>81.33000000000001</v>
      </c>
      <c r="K85" s="114" t="s">
        <v>8</v>
      </c>
      <c r="L85" s="219" t="s">
        <v>227</v>
      </c>
      <c r="M85" s="231"/>
      <c r="N85" s="241"/>
      <c r="O85" s="198"/>
      <c r="P85" s="248"/>
      <c r="Q85" s="144"/>
      <c r="R85" s="121"/>
      <c r="S85" s="118"/>
      <c r="T85" s="134"/>
      <c r="U85" s="355"/>
      <c r="V85" s="278"/>
      <c r="W85" s="355"/>
      <c r="X85" s="291"/>
    </row>
    <row r="86" spans="1:24" ht="12.75" customHeight="1" thickTop="1">
      <c r="A86" s="295" t="s">
        <v>213</v>
      </c>
      <c r="B86" s="31" t="s">
        <v>183</v>
      </c>
      <c r="C86" s="22" t="s">
        <v>2</v>
      </c>
      <c r="D86" s="218">
        <v>60</v>
      </c>
      <c r="E86" s="19">
        <v>91.52</v>
      </c>
      <c r="F86" s="19">
        <f>E86-D86</f>
        <v>31.519999999999996</v>
      </c>
      <c r="G86" s="71">
        <v>5</v>
      </c>
      <c r="H86" s="71">
        <f>8-G86</f>
        <v>3</v>
      </c>
      <c r="I86" s="19">
        <f>3*H86</f>
        <v>9</v>
      </c>
      <c r="J86" s="19">
        <f>F86+I86</f>
        <v>40.519999999999996</v>
      </c>
      <c r="K86" s="98"/>
      <c r="L86" s="149"/>
      <c r="M86" s="234"/>
      <c r="N86" s="244">
        <v>8</v>
      </c>
      <c r="O86" s="199"/>
      <c r="P86" s="149"/>
      <c r="Q86" s="144"/>
      <c r="R86" s="302"/>
      <c r="S86" s="278"/>
      <c r="T86" s="294"/>
      <c r="U86" s="355"/>
      <c r="V86" s="278"/>
      <c r="W86" s="355"/>
      <c r="X86" s="291"/>
    </row>
    <row r="87" spans="1:24" ht="12.75" customHeight="1">
      <c r="A87" s="296"/>
      <c r="B87" s="31" t="s">
        <v>184</v>
      </c>
      <c r="C87" s="14" t="s">
        <v>2</v>
      </c>
      <c r="D87" s="59">
        <v>70</v>
      </c>
      <c r="E87" s="12">
        <v>105.16</v>
      </c>
      <c r="F87" s="12">
        <f>E87-D87</f>
        <v>35.16</v>
      </c>
      <c r="G87" s="68">
        <v>6</v>
      </c>
      <c r="H87" s="68">
        <f>8-G87</f>
        <v>2</v>
      </c>
      <c r="I87" s="12">
        <f>3*H87</f>
        <v>6</v>
      </c>
      <c r="J87" s="12">
        <f>F87+I87</f>
        <v>41.16</v>
      </c>
      <c r="K87" s="16"/>
      <c r="L87" s="141"/>
      <c r="M87" s="229"/>
      <c r="N87" s="239">
        <v>9</v>
      </c>
      <c r="O87" s="182"/>
      <c r="P87" s="84"/>
      <c r="Q87" s="144"/>
      <c r="R87" s="302"/>
      <c r="S87" s="278"/>
      <c r="T87" s="294"/>
      <c r="U87" s="355"/>
      <c r="V87" s="278"/>
      <c r="W87" s="355"/>
      <c r="X87" s="291"/>
    </row>
    <row r="88" spans="1:24" ht="12.75" customHeight="1" thickBot="1">
      <c r="A88" s="297"/>
      <c r="B88" s="139" t="s">
        <v>185</v>
      </c>
      <c r="C88" s="135" t="s">
        <v>2</v>
      </c>
      <c r="D88" s="140">
        <v>80</v>
      </c>
      <c r="E88" s="112">
        <v>110.59</v>
      </c>
      <c r="F88" s="112">
        <f>E88-D88</f>
        <v>30.590000000000003</v>
      </c>
      <c r="G88" s="77">
        <v>4</v>
      </c>
      <c r="H88" s="77">
        <f>8-G88</f>
        <v>4</v>
      </c>
      <c r="I88" s="112">
        <f>3*H88</f>
        <v>12</v>
      </c>
      <c r="J88" s="112">
        <f>F88+I88</f>
        <v>42.59</v>
      </c>
      <c r="K88" s="136"/>
      <c r="L88" s="152"/>
      <c r="M88" s="237"/>
      <c r="N88" s="247">
        <v>11</v>
      </c>
      <c r="O88" s="198"/>
      <c r="P88" s="248"/>
      <c r="Q88" s="145"/>
      <c r="R88" s="375"/>
      <c r="S88" s="360"/>
      <c r="T88" s="361"/>
      <c r="U88" s="359"/>
      <c r="V88" s="360"/>
      <c r="W88" s="359"/>
      <c r="X88" s="279"/>
    </row>
    <row r="89" spans="1:26" s="1" customFormat="1" ht="19.5" customHeight="1" thickBot="1" thickTop="1">
      <c r="A89" s="138" t="s">
        <v>244</v>
      </c>
      <c r="B89" s="50"/>
      <c r="C89" s="50"/>
      <c r="D89" s="50"/>
      <c r="E89" s="50"/>
      <c r="F89" s="50"/>
      <c r="G89" s="75"/>
      <c r="H89" s="75"/>
      <c r="I89" s="104"/>
      <c r="J89" s="50"/>
      <c r="K89" s="50"/>
      <c r="L89" s="50"/>
      <c r="M89" s="50"/>
      <c r="N89" s="153"/>
      <c r="O89" s="50"/>
      <c r="P89" s="153"/>
      <c r="Q89" s="50"/>
      <c r="R89" s="123"/>
      <c r="S89" s="124"/>
      <c r="T89" s="123"/>
      <c r="U89" s="123"/>
      <c r="V89" s="124"/>
      <c r="W89" s="123"/>
      <c r="X89" s="131"/>
      <c r="Y89" s="6"/>
      <c r="Z89" s="6"/>
    </row>
    <row r="90" spans="1:24" ht="12.75" customHeight="1" thickTop="1">
      <c r="A90" s="298" t="s">
        <v>7</v>
      </c>
      <c r="B90" s="29" t="s">
        <v>24</v>
      </c>
      <c r="C90" s="20" t="s">
        <v>2</v>
      </c>
      <c r="D90" s="8">
        <v>92</v>
      </c>
      <c r="E90" s="9">
        <v>120.16</v>
      </c>
      <c r="F90" s="9">
        <f aca="true" t="shared" si="12" ref="F90:F103">E90-D90</f>
        <v>28.159999999999997</v>
      </c>
      <c r="G90" s="67">
        <v>3</v>
      </c>
      <c r="H90" s="70">
        <f aca="true" t="shared" si="13" ref="H90:H103">8-G90</f>
        <v>5</v>
      </c>
      <c r="I90" s="9">
        <f aca="true" t="shared" si="14" ref="I90:I103">3*H90</f>
        <v>15</v>
      </c>
      <c r="J90" s="18">
        <f aca="true" t="shared" si="15" ref="J90:J103">F90+I90</f>
        <v>43.16</v>
      </c>
      <c r="K90" s="15"/>
      <c r="L90" s="83"/>
      <c r="M90" s="173">
        <v>6</v>
      </c>
      <c r="N90" s="205" t="s">
        <v>247</v>
      </c>
      <c r="O90" s="173">
        <v>5</v>
      </c>
      <c r="P90" s="205" t="s">
        <v>247</v>
      </c>
      <c r="Q90" s="19">
        <f>J90</f>
        <v>43.16</v>
      </c>
      <c r="R90" s="309">
        <v>3</v>
      </c>
      <c r="S90" s="312">
        <f>INT(Q90)+INT(Q91)+INT(Q92)+INT(Q93)+INT((SUM(Q90:Q93)-(INT(Q90)+INT(Q91)+INT(Q92)+INT(Q93)))/0.6)+SUM(Q90:Q93)-(INT(Q90)+INT(Q91)+INT(Q92)+INT(Q93))-0.6*INT((SUM(Q90:Q93)-(INT(Q90)+INT(Q91)+INT(Q92)+INT(Q93)))/0.6)</f>
        <v>97.07000000000002</v>
      </c>
      <c r="T90" s="314">
        <v>9</v>
      </c>
      <c r="U90" s="309">
        <v>6</v>
      </c>
      <c r="V90" s="319">
        <f>INT(Q90)+INT(Q91)+INT(Q92)+INT(Q93)+INT(Q94)+INT(Q95)+INT(Q96)+INT(Q97)+INT((SUM(Q90:Q97)-(INT(Q90)+INT(Q91)+INT(Q92)+INT(Q93)+INT(Q94)+INT(Q95)+INT(Q96)+INT(Q97)))/0.6)+SUM(Q90:Q97)-(INT(Q90)+INT(Q91)+INT(Q92)+INT(Q93)+INT(Q94)+INT(Q95)+INT(Q96)+INT(Q97))-0.6*INT((SUM(Q90:Q97)-(INT(Q90)+INT(Q91)+INT(Q92)+INT(Q93)+INT(Q94)+INT(Q95)+INT(Q96)+INT(Q97)))/0.6)</f>
        <v>236.53</v>
      </c>
      <c r="W90" s="306">
        <v>9</v>
      </c>
      <c r="X90" s="285">
        <v>7</v>
      </c>
    </row>
    <row r="91" spans="1:24" ht="12.75" customHeight="1">
      <c r="A91" s="322"/>
      <c r="B91" s="31" t="s">
        <v>133</v>
      </c>
      <c r="C91" s="22" t="s">
        <v>2</v>
      </c>
      <c r="D91" s="59">
        <v>102</v>
      </c>
      <c r="E91" s="19">
        <v>129.09</v>
      </c>
      <c r="F91" s="12">
        <f t="shared" si="12"/>
        <v>27.090000000000003</v>
      </c>
      <c r="G91" s="68">
        <v>2</v>
      </c>
      <c r="H91" s="68">
        <f t="shared" si="13"/>
        <v>6</v>
      </c>
      <c r="I91" s="12">
        <f t="shared" si="14"/>
        <v>18</v>
      </c>
      <c r="J91" s="12">
        <f t="shared" si="15"/>
        <v>45.09</v>
      </c>
      <c r="K91" s="16"/>
      <c r="L91" s="84"/>
      <c r="M91" s="173">
        <v>7</v>
      </c>
      <c r="N91" s="205" t="s">
        <v>247</v>
      </c>
      <c r="O91" s="173">
        <v>6</v>
      </c>
      <c r="P91" s="205" t="s">
        <v>247</v>
      </c>
      <c r="Q91" s="12"/>
      <c r="R91" s="310"/>
      <c r="S91" s="313"/>
      <c r="T91" s="315"/>
      <c r="U91" s="310"/>
      <c r="V91" s="320"/>
      <c r="W91" s="307"/>
      <c r="X91" s="286"/>
    </row>
    <row r="92" spans="1:24" ht="12.75" customHeight="1">
      <c r="A92" s="322"/>
      <c r="B92" s="31" t="s">
        <v>134</v>
      </c>
      <c r="C92" s="14" t="s">
        <v>2</v>
      </c>
      <c r="D92" s="59">
        <v>112</v>
      </c>
      <c r="E92" s="19">
        <v>136.11</v>
      </c>
      <c r="F92" s="12">
        <f t="shared" si="12"/>
        <v>24.110000000000014</v>
      </c>
      <c r="G92" s="68">
        <v>7</v>
      </c>
      <c r="H92" s="68">
        <f t="shared" si="13"/>
        <v>1</v>
      </c>
      <c r="I92" s="12">
        <f t="shared" si="14"/>
        <v>3</v>
      </c>
      <c r="J92" s="12">
        <f t="shared" si="15"/>
        <v>27.110000000000014</v>
      </c>
      <c r="K92" s="45"/>
      <c r="L92" s="85"/>
      <c r="M92" s="173">
        <v>3</v>
      </c>
      <c r="N92" s="205" t="s">
        <v>247</v>
      </c>
      <c r="O92" s="173">
        <v>2</v>
      </c>
      <c r="P92" s="205" t="s">
        <v>247</v>
      </c>
      <c r="Q92" s="12">
        <f>J92</f>
        <v>27.110000000000014</v>
      </c>
      <c r="R92" s="310"/>
      <c r="S92" s="313"/>
      <c r="T92" s="315"/>
      <c r="U92" s="310"/>
      <c r="V92" s="320"/>
      <c r="W92" s="307"/>
      <c r="X92" s="286"/>
    </row>
    <row r="93" spans="1:24" ht="12.75" customHeight="1">
      <c r="A93" s="322"/>
      <c r="B93" s="31" t="s">
        <v>135</v>
      </c>
      <c r="C93" s="14" t="s">
        <v>2</v>
      </c>
      <c r="D93" s="59">
        <v>122</v>
      </c>
      <c r="E93" s="19">
        <v>142.4</v>
      </c>
      <c r="F93" s="12">
        <f t="shared" si="12"/>
        <v>20.400000000000006</v>
      </c>
      <c r="G93" s="68">
        <v>6</v>
      </c>
      <c r="H93" s="68">
        <f t="shared" si="13"/>
        <v>2</v>
      </c>
      <c r="I93" s="12">
        <f t="shared" si="14"/>
        <v>6</v>
      </c>
      <c r="J93" s="12">
        <f t="shared" si="15"/>
        <v>26.400000000000006</v>
      </c>
      <c r="K93" s="45"/>
      <c r="L93" s="85"/>
      <c r="M93" s="173">
        <v>2</v>
      </c>
      <c r="N93" s="205" t="s">
        <v>247</v>
      </c>
      <c r="O93" s="173">
        <v>1</v>
      </c>
      <c r="P93" s="205" t="s">
        <v>247</v>
      </c>
      <c r="Q93" s="12">
        <f>J93</f>
        <v>26.400000000000006</v>
      </c>
      <c r="R93" s="311"/>
      <c r="S93" s="313"/>
      <c r="T93" s="315"/>
      <c r="U93" s="310"/>
      <c r="V93" s="320"/>
      <c r="W93" s="307"/>
      <c r="X93" s="286"/>
    </row>
    <row r="94" spans="1:24" ht="12.75" customHeight="1">
      <c r="A94" s="322"/>
      <c r="B94" s="51" t="s">
        <v>136</v>
      </c>
      <c r="C94" s="34" t="s">
        <v>3</v>
      </c>
      <c r="D94" s="60">
        <v>93</v>
      </c>
      <c r="E94" s="35">
        <v>132.05</v>
      </c>
      <c r="F94" s="35">
        <f t="shared" si="12"/>
        <v>39.05000000000001</v>
      </c>
      <c r="G94" s="69">
        <v>2</v>
      </c>
      <c r="H94" s="69">
        <f t="shared" si="13"/>
        <v>6</v>
      </c>
      <c r="I94" s="35">
        <f t="shared" si="14"/>
        <v>18</v>
      </c>
      <c r="J94" s="35">
        <f t="shared" si="15"/>
        <v>57.05000000000001</v>
      </c>
      <c r="K94" s="36"/>
      <c r="L94" s="81"/>
      <c r="M94" s="173">
        <v>10</v>
      </c>
      <c r="N94" s="205" t="s">
        <v>247</v>
      </c>
      <c r="O94" s="173">
        <v>10</v>
      </c>
      <c r="P94" s="205" t="s">
        <v>247</v>
      </c>
      <c r="Q94" s="35"/>
      <c r="R94" s="303">
        <v>3</v>
      </c>
      <c r="S94" s="316">
        <f>INT(Q94)+INT(Q95)+INT(Q96)+INT(Q97)+INT((SUM(Q94:Q97)-(INT(Q94)+INT(Q95)+INT(Q96)+INT(Q97)))/0.6)+SUM(Q94:Q97)-(INT(Q94)+INT(Q95)+INT(Q96)+INT(Q97))-0.6*INT((SUM(Q94:Q97)-(INT(Q94)+INT(Q95)+INT(Q96)+INT(Q97)))/0.6)</f>
        <v>139.45999999999998</v>
      </c>
      <c r="T94" s="300">
        <v>9</v>
      </c>
      <c r="U94" s="310"/>
      <c r="V94" s="320"/>
      <c r="W94" s="307"/>
      <c r="X94" s="286"/>
    </row>
    <row r="95" spans="1:24" ht="12.75" customHeight="1">
      <c r="A95" s="322"/>
      <c r="B95" s="33" t="s">
        <v>27</v>
      </c>
      <c r="C95" s="34" t="s">
        <v>3</v>
      </c>
      <c r="D95" s="60">
        <v>103</v>
      </c>
      <c r="E95" s="35">
        <v>132.1</v>
      </c>
      <c r="F95" s="35">
        <f t="shared" si="12"/>
        <v>29.099999999999994</v>
      </c>
      <c r="G95" s="69">
        <v>3</v>
      </c>
      <c r="H95" s="69">
        <f t="shared" si="13"/>
        <v>5</v>
      </c>
      <c r="I95" s="35">
        <f t="shared" si="14"/>
        <v>15</v>
      </c>
      <c r="J95" s="35">
        <f t="shared" si="15"/>
        <v>44.099999999999994</v>
      </c>
      <c r="K95" s="36"/>
      <c r="L95" s="81"/>
      <c r="M95" s="173">
        <v>3</v>
      </c>
      <c r="N95" s="205" t="s">
        <v>247</v>
      </c>
      <c r="O95" s="173">
        <v>3</v>
      </c>
      <c r="P95" s="205" t="s">
        <v>247</v>
      </c>
      <c r="Q95" s="35">
        <f>J95</f>
        <v>44.099999999999994</v>
      </c>
      <c r="R95" s="304"/>
      <c r="S95" s="316"/>
      <c r="T95" s="300"/>
      <c r="U95" s="310"/>
      <c r="V95" s="320"/>
      <c r="W95" s="307"/>
      <c r="X95" s="286"/>
    </row>
    <row r="96" spans="1:24" ht="12.75" customHeight="1">
      <c r="A96" s="322"/>
      <c r="B96" s="33" t="s">
        <v>29</v>
      </c>
      <c r="C96" s="34" t="s">
        <v>3</v>
      </c>
      <c r="D96" s="60">
        <v>113</v>
      </c>
      <c r="E96" s="35">
        <v>147.35</v>
      </c>
      <c r="F96" s="35">
        <f t="shared" si="12"/>
        <v>34.349999999999994</v>
      </c>
      <c r="G96" s="69">
        <v>4</v>
      </c>
      <c r="H96" s="69">
        <f t="shared" si="13"/>
        <v>4</v>
      </c>
      <c r="I96" s="35">
        <f t="shared" si="14"/>
        <v>12</v>
      </c>
      <c r="J96" s="35">
        <f t="shared" si="15"/>
        <v>46.349999999999994</v>
      </c>
      <c r="K96" s="36"/>
      <c r="L96" s="86"/>
      <c r="M96" s="173">
        <v>5</v>
      </c>
      <c r="N96" s="205" t="s">
        <v>247</v>
      </c>
      <c r="O96" s="173">
        <v>5</v>
      </c>
      <c r="P96" s="205" t="s">
        <v>247</v>
      </c>
      <c r="Q96" s="35">
        <f>J96</f>
        <v>46.349999999999994</v>
      </c>
      <c r="R96" s="304"/>
      <c r="S96" s="316"/>
      <c r="T96" s="300"/>
      <c r="U96" s="310"/>
      <c r="V96" s="320"/>
      <c r="W96" s="307"/>
      <c r="X96" s="286"/>
    </row>
    <row r="97" spans="1:24" ht="12.75" customHeight="1" thickBot="1">
      <c r="A97" s="299"/>
      <c r="B97" s="44" t="s">
        <v>28</v>
      </c>
      <c r="C97" s="41" t="s">
        <v>3</v>
      </c>
      <c r="D97" s="60">
        <v>123</v>
      </c>
      <c r="E97" s="42">
        <v>154.01</v>
      </c>
      <c r="F97" s="42">
        <f t="shared" si="12"/>
        <v>31.00999999999999</v>
      </c>
      <c r="G97" s="69">
        <v>2</v>
      </c>
      <c r="H97" s="72">
        <f t="shared" si="13"/>
        <v>6</v>
      </c>
      <c r="I97" s="42">
        <f t="shared" si="14"/>
        <v>18</v>
      </c>
      <c r="J97" s="35">
        <f t="shared" si="15"/>
        <v>49.00999999999999</v>
      </c>
      <c r="K97" s="46"/>
      <c r="L97" s="87"/>
      <c r="M97" s="177">
        <v>8</v>
      </c>
      <c r="N97" s="205" t="s">
        <v>247</v>
      </c>
      <c r="O97" s="177">
        <v>8</v>
      </c>
      <c r="P97" s="205" t="s">
        <v>247</v>
      </c>
      <c r="Q97" s="42">
        <f>J97</f>
        <v>49.00999999999999</v>
      </c>
      <c r="R97" s="305"/>
      <c r="S97" s="317"/>
      <c r="T97" s="301"/>
      <c r="U97" s="318"/>
      <c r="V97" s="321"/>
      <c r="W97" s="308"/>
      <c r="X97" s="287"/>
    </row>
    <row r="98" spans="1:24" ht="12.75" customHeight="1" thickTop="1">
      <c r="A98" s="295" t="s">
        <v>137</v>
      </c>
      <c r="B98" s="28" t="s">
        <v>230</v>
      </c>
      <c r="C98" s="20" t="s">
        <v>2</v>
      </c>
      <c r="D98" s="8">
        <v>93</v>
      </c>
      <c r="E98" s="9">
        <v>129.31</v>
      </c>
      <c r="F98" s="9">
        <f t="shared" si="12"/>
        <v>36.31</v>
      </c>
      <c r="G98" s="67">
        <v>0</v>
      </c>
      <c r="H98" s="70">
        <f t="shared" si="13"/>
        <v>8</v>
      </c>
      <c r="I98" s="9">
        <f t="shared" si="14"/>
        <v>24</v>
      </c>
      <c r="J98" s="18">
        <f t="shared" si="15"/>
        <v>60.31</v>
      </c>
      <c r="K98" s="107" t="s">
        <v>8</v>
      </c>
      <c r="L98" s="106" t="s">
        <v>227</v>
      </c>
      <c r="M98" s="176"/>
      <c r="N98" s="206"/>
      <c r="O98" s="176"/>
      <c r="P98" s="206"/>
      <c r="Q98" s="19"/>
      <c r="R98" s="309">
        <v>0</v>
      </c>
      <c r="S98" s="312">
        <f>INT(Q98)+INT(Q99)+INT(Q100)+INT(Q101)+INT((SUM(Q98:Q101)-(INT(Q98)+INT(Q99)+INT(Q100)+INT(Q101)))/0.6)+SUM(Q98:Q101)-(INT(Q98)+INT(Q99)+INT(Q100)+INT(Q101))-0.6*INT((SUM(Q98:Q101)-(INT(Q98)+INT(Q99)+INT(Q100)+INT(Q101)))/0.6)</f>
        <v>0</v>
      </c>
      <c r="T98" s="314">
        <v>14</v>
      </c>
      <c r="U98" s="309">
        <v>0</v>
      </c>
      <c r="V98" s="319">
        <f>INT(Q98)+INT(Q99)+INT(Q100)+INT(Q101)+INT(Q102)+INT(Q103)+INT(Q104)+INT(Q105)+INT((SUM(Q98:Q105)-(INT(Q98)+INT(Q99)+INT(Q100)+INT(Q101)+INT(Q102)+INT(Q103)+INT(Q104)+INT(Q105)))/0.6)+SUM(Q98:Q105)-(INT(Q98)+INT(Q99)+INT(Q100)+INT(Q101)+INT(Q102)+INT(Q103)+INT(Q104)+INT(Q105))-0.6*INT((SUM(Q98:Q105)-(INT(Q98)+INT(Q99)+INT(Q100)+INT(Q101)+INT(Q102)+INT(Q103)+INT(Q104)+INT(Q105)))/0.6)</f>
        <v>0</v>
      </c>
      <c r="W98" s="306">
        <v>14</v>
      </c>
      <c r="X98" s="285">
        <v>12</v>
      </c>
    </row>
    <row r="99" spans="1:24" ht="12.75" customHeight="1">
      <c r="A99" s="296"/>
      <c r="B99" s="28" t="s">
        <v>138</v>
      </c>
      <c r="C99" s="22" t="s">
        <v>2</v>
      </c>
      <c r="D99" s="59">
        <v>103</v>
      </c>
      <c r="E99" s="12">
        <v>130.4</v>
      </c>
      <c r="F99" s="12">
        <f t="shared" si="12"/>
        <v>27.400000000000006</v>
      </c>
      <c r="G99" s="68">
        <v>0</v>
      </c>
      <c r="H99" s="68">
        <f t="shared" si="13"/>
        <v>8</v>
      </c>
      <c r="I99" s="12">
        <f t="shared" si="14"/>
        <v>24</v>
      </c>
      <c r="J99" s="12">
        <f t="shared" si="15"/>
        <v>51.400000000000006</v>
      </c>
      <c r="K99" s="16" t="s">
        <v>8</v>
      </c>
      <c r="L99" s="82" t="s">
        <v>227</v>
      </c>
      <c r="M99" s="174"/>
      <c r="N99" s="207"/>
      <c r="O99" s="174"/>
      <c r="P99" s="207"/>
      <c r="Q99" s="12"/>
      <c r="R99" s="310"/>
      <c r="S99" s="313"/>
      <c r="T99" s="315"/>
      <c r="U99" s="310"/>
      <c r="V99" s="320"/>
      <c r="W99" s="307"/>
      <c r="X99" s="286"/>
    </row>
    <row r="100" spans="1:24" ht="12.75" customHeight="1">
      <c r="A100" s="296"/>
      <c r="B100" s="26" t="s">
        <v>139</v>
      </c>
      <c r="C100" s="14" t="s">
        <v>2</v>
      </c>
      <c r="D100" s="59">
        <v>113</v>
      </c>
      <c r="E100" s="12">
        <v>131.5</v>
      </c>
      <c r="F100" s="12">
        <f t="shared" si="12"/>
        <v>18.5</v>
      </c>
      <c r="G100" s="68">
        <v>1</v>
      </c>
      <c r="H100" s="68">
        <f t="shared" si="13"/>
        <v>7</v>
      </c>
      <c r="I100" s="12">
        <f t="shared" si="14"/>
        <v>21</v>
      </c>
      <c r="J100" s="12">
        <f t="shared" si="15"/>
        <v>39.5</v>
      </c>
      <c r="K100" s="16" t="s">
        <v>8</v>
      </c>
      <c r="L100" s="82" t="s">
        <v>231</v>
      </c>
      <c r="M100" s="174"/>
      <c r="N100" s="207"/>
      <c r="O100" s="174"/>
      <c r="P100" s="207"/>
      <c r="Q100" s="12"/>
      <c r="R100" s="310"/>
      <c r="S100" s="313"/>
      <c r="T100" s="315"/>
      <c r="U100" s="310"/>
      <c r="V100" s="320"/>
      <c r="W100" s="307"/>
      <c r="X100" s="286"/>
    </row>
    <row r="101" spans="1:24" ht="12.75" customHeight="1">
      <c r="A101" s="296"/>
      <c r="B101" s="26" t="s">
        <v>140</v>
      </c>
      <c r="C101" s="14" t="s">
        <v>2</v>
      </c>
      <c r="D101" s="59">
        <v>123</v>
      </c>
      <c r="E101" s="12">
        <v>165.25</v>
      </c>
      <c r="F101" s="12">
        <f t="shared" si="12"/>
        <v>42.25</v>
      </c>
      <c r="G101" s="68">
        <v>2</v>
      </c>
      <c r="H101" s="68">
        <f t="shared" si="13"/>
        <v>6</v>
      </c>
      <c r="I101" s="12">
        <f t="shared" si="14"/>
        <v>18</v>
      </c>
      <c r="J101" s="12">
        <f t="shared" si="15"/>
        <v>60.25</v>
      </c>
      <c r="K101" s="16" t="s">
        <v>8</v>
      </c>
      <c r="L101" s="82" t="s">
        <v>231</v>
      </c>
      <c r="M101" s="174"/>
      <c r="N101" s="207"/>
      <c r="O101" s="174"/>
      <c r="P101" s="207"/>
      <c r="Q101" s="12"/>
      <c r="R101" s="311"/>
      <c r="S101" s="313"/>
      <c r="T101" s="315"/>
      <c r="U101" s="310"/>
      <c r="V101" s="320"/>
      <c r="W101" s="307"/>
      <c r="X101" s="286"/>
    </row>
    <row r="102" spans="1:24" ht="12.75" customHeight="1">
      <c r="A102" s="296"/>
      <c r="B102" s="39" t="s">
        <v>141</v>
      </c>
      <c r="C102" s="34" t="s">
        <v>3</v>
      </c>
      <c r="D102" s="60">
        <v>94</v>
      </c>
      <c r="E102" s="35">
        <v>119.51</v>
      </c>
      <c r="F102" s="35">
        <f t="shared" si="12"/>
        <v>25.510000000000005</v>
      </c>
      <c r="G102" s="69">
        <v>0</v>
      </c>
      <c r="H102" s="69">
        <f t="shared" si="13"/>
        <v>8</v>
      </c>
      <c r="I102" s="35">
        <f t="shared" si="14"/>
        <v>24</v>
      </c>
      <c r="J102" s="35">
        <f t="shared" si="15"/>
        <v>49.510000000000005</v>
      </c>
      <c r="K102" s="36" t="s">
        <v>8</v>
      </c>
      <c r="L102" s="81" t="s">
        <v>227</v>
      </c>
      <c r="M102" s="174"/>
      <c r="N102" s="207"/>
      <c r="O102" s="174"/>
      <c r="P102" s="207"/>
      <c r="Q102" s="35"/>
      <c r="R102" s="303">
        <v>0</v>
      </c>
      <c r="S102" s="316">
        <f>INT(Q102)+INT(Q103)+INT(Q104)+INT(Q105)+INT((SUM(Q102:Q105)-(INT(Q102)+INT(Q103)+INT(Q104)+INT(Q105)))/0.6)+SUM(Q102:Q105)-(INT(Q102)+INT(Q103)+INT(Q104)+INT(Q105))-0.6*INT((SUM(Q102:Q105)-(INT(Q102)+INT(Q103)+INT(Q104)+INT(Q105)))/0.6)</f>
        <v>0</v>
      </c>
      <c r="T102" s="300">
        <v>14</v>
      </c>
      <c r="U102" s="310"/>
      <c r="V102" s="320"/>
      <c r="W102" s="307"/>
      <c r="X102" s="286"/>
    </row>
    <row r="103" spans="1:24" ht="12.75" customHeight="1">
      <c r="A103" s="296"/>
      <c r="B103" s="39" t="s">
        <v>142</v>
      </c>
      <c r="C103" s="34" t="s">
        <v>3</v>
      </c>
      <c r="D103" s="60">
        <v>104</v>
      </c>
      <c r="E103" s="35">
        <v>124.15</v>
      </c>
      <c r="F103" s="35">
        <f t="shared" si="12"/>
        <v>20.150000000000006</v>
      </c>
      <c r="G103" s="69">
        <v>0</v>
      </c>
      <c r="H103" s="69">
        <f t="shared" si="13"/>
        <v>8</v>
      </c>
      <c r="I103" s="35">
        <f t="shared" si="14"/>
        <v>24</v>
      </c>
      <c r="J103" s="35">
        <f t="shared" si="15"/>
        <v>44.150000000000006</v>
      </c>
      <c r="K103" s="36" t="s">
        <v>8</v>
      </c>
      <c r="L103" s="81" t="s">
        <v>227</v>
      </c>
      <c r="M103" s="174"/>
      <c r="N103" s="207"/>
      <c r="O103" s="174"/>
      <c r="P103" s="207"/>
      <c r="Q103" s="35"/>
      <c r="R103" s="304"/>
      <c r="S103" s="316"/>
      <c r="T103" s="300"/>
      <c r="U103" s="310"/>
      <c r="V103" s="320"/>
      <c r="W103" s="307"/>
      <c r="X103" s="286"/>
    </row>
    <row r="104" spans="1:24" ht="12.75" customHeight="1">
      <c r="A104" s="296"/>
      <c r="B104" s="39"/>
      <c r="C104" s="34" t="s">
        <v>3</v>
      </c>
      <c r="D104" s="60">
        <v>114</v>
      </c>
      <c r="E104" s="35"/>
      <c r="F104" s="35"/>
      <c r="G104" s="69"/>
      <c r="H104" s="69"/>
      <c r="I104" s="35"/>
      <c r="J104" s="35"/>
      <c r="K104" s="36"/>
      <c r="L104" s="81"/>
      <c r="M104" s="174"/>
      <c r="N104" s="207"/>
      <c r="O104" s="174"/>
      <c r="P104" s="207"/>
      <c r="Q104" s="35"/>
      <c r="R104" s="304"/>
      <c r="S104" s="316"/>
      <c r="T104" s="300"/>
      <c r="U104" s="310"/>
      <c r="V104" s="320"/>
      <c r="W104" s="307"/>
      <c r="X104" s="286"/>
    </row>
    <row r="105" spans="1:24" ht="12.75" customHeight="1" thickBot="1">
      <c r="A105" s="297"/>
      <c r="B105" s="43"/>
      <c r="C105" s="41" t="s">
        <v>3</v>
      </c>
      <c r="D105" s="60">
        <v>124</v>
      </c>
      <c r="E105" s="42"/>
      <c r="F105" s="42"/>
      <c r="G105" s="69"/>
      <c r="H105" s="72"/>
      <c r="I105" s="42"/>
      <c r="J105" s="35"/>
      <c r="K105" s="99"/>
      <c r="L105" s="81"/>
      <c r="M105" s="178"/>
      <c r="N105" s="208"/>
      <c r="O105" s="178"/>
      <c r="P105" s="208"/>
      <c r="Q105" s="42"/>
      <c r="R105" s="305"/>
      <c r="S105" s="317"/>
      <c r="T105" s="301"/>
      <c r="U105" s="318"/>
      <c r="V105" s="321"/>
      <c r="W105" s="308"/>
      <c r="X105" s="287"/>
    </row>
    <row r="106" spans="1:24" ht="13.5" customHeight="1" thickTop="1">
      <c r="A106" s="344" t="s">
        <v>143</v>
      </c>
      <c r="B106" s="27" t="s">
        <v>144</v>
      </c>
      <c r="C106" s="20" t="s">
        <v>2</v>
      </c>
      <c r="D106" s="8">
        <v>94</v>
      </c>
      <c r="E106" s="9">
        <v>115.52</v>
      </c>
      <c r="F106" s="9">
        <f aca="true" t="shared" si="16" ref="F106:F121">E106-D106</f>
        <v>21.519999999999996</v>
      </c>
      <c r="G106" s="67">
        <v>0</v>
      </c>
      <c r="H106" s="70">
        <f aca="true" t="shared" si="17" ref="H106:H121">8-G106</f>
        <v>8</v>
      </c>
      <c r="I106" s="9">
        <f aca="true" t="shared" si="18" ref="I106:I121">3*H106</f>
        <v>24</v>
      </c>
      <c r="J106" s="18">
        <f aca="true" t="shared" si="19" ref="J106:J121">F106+I106</f>
        <v>45.519999999999996</v>
      </c>
      <c r="K106" s="15" t="s">
        <v>8</v>
      </c>
      <c r="L106" s="106" t="s">
        <v>227</v>
      </c>
      <c r="M106" s="179"/>
      <c r="N106" s="209"/>
      <c r="O106" s="179"/>
      <c r="P106" s="209"/>
      <c r="Q106" s="19"/>
      <c r="R106" s="309">
        <v>1</v>
      </c>
      <c r="S106" s="312">
        <f>INT(Q106)+INT(Q107)+INT(Q108)+INT(Q109)+INT((SUM(Q106:Q109)-(INT(Q106)+INT(Q107)+INT(Q108)+INT(Q109)))/0.6)+SUM(Q106:Q109)-(INT(Q106)+INT(Q107)+INT(Q108)+INT(Q109))-0.6*INT((SUM(Q106:Q109)-(INT(Q106)+INT(Q107)+INT(Q108)+INT(Q109)))/0.6)</f>
        <v>59.44</v>
      </c>
      <c r="T106" s="314">
        <v>11</v>
      </c>
      <c r="U106" s="309">
        <v>3</v>
      </c>
      <c r="V106" s="319">
        <f>INT(Q106)+INT(Q107)+INT(Q108)+INT(Q109)+INT(Q110)+INT(Q111)+INT(Q112)+INT(Q113)+INT((SUM(Q106:Q113)-(INT(Q106)+INT(Q107)+INT(Q108)+INT(Q109)+INT(Q110)+INT(Q111)+INT(Q112)+INT(Q113)))/0.6)+SUM(Q106:Q113)-(INT(Q106)+INT(Q107)+INT(Q108)+INT(Q109)+INT(Q110)+INT(Q111)+INT(Q112)+INT(Q113))-0.6*INT((SUM(Q106:Q113)-(INT(Q106)+INT(Q107)+INT(Q108)+INT(Q109)+INT(Q110)+INT(Q111)+INT(Q112)+INT(Q113)))/0.6)</f>
        <v>155.17000000000002</v>
      </c>
      <c r="W106" s="306">
        <v>12</v>
      </c>
      <c r="X106" s="285">
        <v>10</v>
      </c>
    </row>
    <row r="107" spans="1:24" ht="12.75" customHeight="1">
      <c r="A107" s="345"/>
      <c r="B107" s="26" t="s">
        <v>145</v>
      </c>
      <c r="C107" s="22" t="s">
        <v>2</v>
      </c>
      <c r="D107" s="59">
        <v>104</v>
      </c>
      <c r="E107" s="12">
        <v>153.35</v>
      </c>
      <c r="F107" s="12">
        <f t="shared" si="16"/>
        <v>49.349999999999994</v>
      </c>
      <c r="G107" s="68">
        <v>0</v>
      </c>
      <c r="H107" s="68">
        <f t="shared" si="17"/>
        <v>8</v>
      </c>
      <c r="I107" s="12">
        <f t="shared" si="18"/>
        <v>24</v>
      </c>
      <c r="J107" s="12">
        <f t="shared" si="19"/>
        <v>73.35</v>
      </c>
      <c r="K107" s="16" t="s">
        <v>8</v>
      </c>
      <c r="L107" s="82" t="s">
        <v>227</v>
      </c>
      <c r="M107" s="174"/>
      <c r="N107" s="207"/>
      <c r="O107" s="174"/>
      <c r="P107" s="207"/>
      <c r="Q107" s="12"/>
      <c r="R107" s="310"/>
      <c r="S107" s="313"/>
      <c r="T107" s="315"/>
      <c r="U107" s="310"/>
      <c r="V107" s="320"/>
      <c r="W107" s="307"/>
      <c r="X107" s="286"/>
    </row>
    <row r="108" spans="1:24" ht="12.75" customHeight="1">
      <c r="A108" s="345"/>
      <c r="B108" s="26" t="s">
        <v>146</v>
      </c>
      <c r="C108" s="14" t="s">
        <v>2</v>
      </c>
      <c r="D108" s="59">
        <v>114</v>
      </c>
      <c r="E108" s="12">
        <v>153.43</v>
      </c>
      <c r="F108" s="12">
        <f t="shared" si="16"/>
        <v>39.43000000000001</v>
      </c>
      <c r="G108" s="68">
        <v>1</v>
      </c>
      <c r="H108" s="68">
        <f t="shared" si="17"/>
        <v>7</v>
      </c>
      <c r="I108" s="12">
        <f t="shared" si="18"/>
        <v>21</v>
      </c>
      <c r="J108" s="12">
        <f t="shared" si="19"/>
        <v>60.43000000000001</v>
      </c>
      <c r="K108" s="16" t="s">
        <v>8</v>
      </c>
      <c r="L108" s="82" t="s">
        <v>231</v>
      </c>
      <c r="M108" s="174"/>
      <c r="N108" s="207"/>
      <c r="O108" s="174"/>
      <c r="P108" s="207"/>
      <c r="Q108" s="12"/>
      <c r="R108" s="310"/>
      <c r="S108" s="313"/>
      <c r="T108" s="315"/>
      <c r="U108" s="310"/>
      <c r="V108" s="320"/>
      <c r="W108" s="307"/>
      <c r="X108" s="286"/>
    </row>
    <row r="109" spans="1:24" ht="12.75" customHeight="1">
      <c r="A109" s="345"/>
      <c r="B109" s="26" t="s">
        <v>147</v>
      </c>
      <c r="C109" s="14" t="s">
        <v>2</v>
      </c>
      <c r="D109" s="59">
        <v>124</v>
      </c>
      <c r="E109" s="12">
        <v>165.44</v>
      </c>
      <c r="F109" s="12">
        <f t="shared" si="16"/>
        <v>41.44</v>
      </c>
      <c r="G109" s="68">
        <v>2</v>
      </c>
      <c r="H109" s="68">
        <f t="shared" si="17"/>
        <v>6</v>
      </c>
      <c r="I109" s="12">
        <f t="shared" si="18"/>
        <v>18</v>
      </c>
      <c r="J109" s="12">
        <f t="shared" si="19"/>
        <v>59.44</v>
      </c>
      <c r="K109" s="16"/>
      <c r="L109" s="79"/>
      <c r="M109" s="173">
        <v>13</v>
      </c>
      <c r="N109" s="205" t="s">
        <v>247</v>
      </c>
      <c r="O109" s="173">
        <v>12</v>
      </c>
      <c r="P109" s="205" t="s">
        <v>247</v>
      </c>
      <c r="Q109" s="12">
        <f>J109</f>
        <v>59.44</v>
      </c>
      <c r="R109" s="311"/>
      <c r="S109" s="313"/>
      <c r="T109" s="315"/>
      <c r="U109" s="310"/>
      <c r="V109" s="320"/>
      <c r="W109" s="307"/>
      <c r="X109" s="286"/>
    </row>
    <row r="110" spans="1:24" ht="12.75" customHeight="1">
      <c r="A110" s="345"/>
      <c r="B110" s="39" t="s">
        <v>148</v>
      </c>
      <c r="C110" s="34" t="s">
        <v>3</v>
      </c>
      <c r="D110" s="60">
        <v>95</v>
      </c>
      <c r="E110" s="35">
        <v>128.59</v>
      </c>
      <c r="F110" s="35">
        <f t="shared" si="16"/>
        <v>33.59</v>
      </c>
      <c r="G110" s="69">
        <v>3</v>
      </c>
      <c r="H110" s="69">
        <f t="shared" si="17"/>
        <v>5</v>
      </c>
      <c r="I110" s="35">
        <f t="shared" si="18"/>
        <v>15</v>
      </c>
      <c r="J110" s="35">
        <f t="shared" si="19"/>
        <v>48.59</v>
      </c>
      <c r="K110" s="36"/>
      <c r="L110" s="81"/>
      <c r="M110" s="173">
        <v>7</v>
      </c>
      <c r="N110" s="205" t="s">
        <v>247</v>
      </c>
      <c r="O110" s="173">
        <v>7</v>
      </c>
      <c r="P110" s="205" t="s">
        <v>247</v>
      </c>
      <c r="Q110" s="35">
        <f>J110</f>
        <v>48.59</v>
      </c>
      <c r="R110" s="303">
        <v>2</v>
      </c>
      <c r="S110" s="316">
        <f>INT(Q110)+INT(Q111)+INT(Q112)+INT(Q113)+INT((SUM(Q110:Q113)-(INT(Q110)+INT(Q111)+INT(Q112)+INT(Q113)))/0.6)+SUM(Q110:Q113)-(INT(Q110)+INT(Q111)+INT(Q112)+INT(Q113))-0.6*INT((SUM(Q110:Q113)-(INT(Q110)+INT(Q111)+INT(Q112)+INT(Q113)))/0.6)</f>
        <v>95.33000000000001</v>
      </c>
      <c r="T110" s="300">
        <v>12</v>
      </c>
      <c r="U110" s="310"/>
      <c r="V110" s="320"/>
      <c r="W110" s="307"/>
      <c r="X110" s="286"/>
    </row>
    <row r="111" spans="1:24" ht="12.75" customHeight="1">
      <c r="A111" s="345"/>
      <c r="B111" s="39" t="s">
        <v>149</v>
      </c>
      <c r="C111" s="34" t="s">
        <v>3</v>
      </c>
      <c r="D111" s="60">
        <v>105</v>
      </c>
      <c r="E111" s="35">
        <v>130.34</v>
      </c>
      <c r="F111" s="35">
        <f t="shared" si="16"/>
        <v>25.340000000000003</v>
      </c>
      <c r="G111" s="69">
        <v>1</v>
      </c>
      <c r="H111" s="69">
        <f t="shared" si="17"/>
        <v>7</v>
      </c>
      <c r="I111" s="35">
        <f t="shared" si="18"/>
        <v>21</v>
      </c>
      <c r="J111" s="35">
        <f t="shared" si="19"/>
        <v>46.34</v>
      </c>
      <c r="K111" s="36"/>
      <c r="L111" s="81"/>
      <c r="M111" s="173">
        <v>4</v>
      </c>
      <c r="N111" s="205" t="s">
        <v>247</v>
      </c>
      <c r="O111" s="173">
        <v>4</v>
      </c>
      <c r="P111" s="205" t="s">
        <v>247</v>
      </c>
      <c r="Q111" s="35">
        <f>J111</f>
        <v>46.34</v>
      </c>
      <c r="R111" s="304"/>
      <c r="S111" s="316"/>
      <c r="T111" s="300"/>
      <c r="U111" s="310"/>
      <c r="V111" s="320"/>
      <c r="W111" s="307"/>
      <c r="X111" s="286"/>
    </row>
    <row r="112" spans="1:24" ht="12.75" customHeight="1">
      <c r="A112" s="345"/>
      <c r="B112" s="39" t="s">
        <v>150</v>
      </c>
      <c r="C112" s="34" t="s">
        <v>3</v>
      </c>
      <c r="D112" s="60">
        <v>115</v>
      </c>
      <c r="E112" s="35">
        <v>161.28</v>
      </c>
      <c r="F112" s="35">
        <f t="shared" si="16"/>
        <v>46.28</v>
      </c>
      <c r="G112" s="69">
        <v>0</v>
      </c>
      <c r="H112" s="69">
        <f t="shared" si="17"/>
        <v>8</v>
      </c>
      <c r="I112" s="35">
        <f t="shared" si="18"/>
        <v>24</v>
      </c>
      <c r="J112" s="35">
        <f t="shared" si="19"/>
        <v>70.28</v>
      </c>
      <c r="K112" s="36" t="s">
        <v>8</v>
      </c>
      <c r="L112" s="81" t="s">
        <v>227</v>
      </c>
      <c r="M112" s="174"/>
      <c r="N112" s="207"/>
      <c r="O112" s="174"/>
      <c r="P112" s="207"/>
      <c r="Q112" s="35"/>
      <c r="R112" s="304"/>
      <c r="S112" s="316"/>
      <c r="T112" s="300"/>
      <c r="U112" s="310"/>
      <c r="V112" s="320"/>
      <c r="W112" s="307"/>
      <c r="X112" s="286"/>
    </row>
    <row r="113" spans="1:24" ht="13.5" customHeight="1" thickBot="1">
      <c r="A113" s="346"/>
      <c r="B113" s="43" t="s">
        <v>151</v>
      </c>
      <c r="C113" s="41" t="s">
        <v>3</v>
      </c>
      <c r="D113" s="60">
        <v>125</v>
      </c>
      <c r="E113" s="42">
        <v>153.11</v>
      </c>
      <c r="F113" s="42">
        <f t="shared" si="16"/>
        <v>28.110000000000014</v>
      </c>
      <c r="G113" s="69">
        <v>0</v>
      </c>
      <c r="H113" s="72">
        <f t="shared" si="17"/>
        <v>8</v>
      </c>
      <c r="I113" s="42">
        <f t="shared" si="18"/>
        <v>24</v>
      </c>
      <c r="J113" s="35">
        <f t="shared" si="19"/>
        <v>52.110000000000014</v>
      </c>
      <c r="K113" s="36" t="s">
        <v>8</v>
      </c>
      <c r="L113" s="81" t="s">
        <v>227</v>
      </c>
      <c r="M113" s="175"/>
      <c r="N113" s="210"/>
      <c r="O113" s="175"/>
      <c r="P113" s="210"/>
      <c r="Q113" s="42"/>
      <c r="R113" s="305"/>
      <c r="S113" s="317"/>
      <c r="T113" s="301"/>
      <c r="U113" s="318"/>
      <c r="V113" s="321"/>
      <c r="W113" s="308"/>
      <c r="X113" s="287"/>
    </row>
    <row r="114" spans="1:24" ht="13.5" customHeight="1" thickTop="1">
      <c r="A114" s="295" t="s">
        <v>20</v>
      </c>
      <c r="B114" s="27" t="s">
        <v>152</v>
      </c>
      <c r="C114" s="20" t="s">
        <v>2</v>
      </c>
      <c r="D114" s="8">
        <v>95</v>
      </c>
      <c r="E114" s="9">
        <v>130.22</v>
      </c>
      <c r="F114" s="9">
        <f t="shared" si="16"/>
        <v>35.22</v>
      </c>
      <c r="G114" s="67">
        <v>0</v>
      </c>
      <c r="H114" s="70">
        <f t="shared" si="17"/>
        <v>8</v>
      </c>
      <c r="I114" s="9">
        <f t="shared" si="18"/>
        <v>24</v>
      </c>
      <c r="J114" s="18">
        <f t="shared" si="19"/>
        <v>59.22</v>
      </c>
      <c r="K114" s="15" t="s">
        <v>8</v>
      </c>
      <c r="L114" s="88" t="s">
        <v>227</v>
      </c>
      <c r="M114" s="176"/>
      <c r="N114" s="206"/>
      <c r="O114" s="176"/>
      <c r="P114" s="206"/>
      <c r="Q114" s="19"/>
      <c r="R114" s="309">
        <v>1</v>
      </c>
      <c r="S114" s="312">
        <f>INT(Q114)+INT(Q115)+INT(Q116)+INT(Q117)+INT((SUM(Q114:Q117)-(INT(Q114)+INT(Q115)+INT(Q116)+INT(Q117)))/0.6)+SUM(Q114:Q117)-(INT(Q114)+INT(Q115)+INT(Q116)+INT(Q117))-0.6*INT((SUM(Q114:Q117)-(INT(Q114)+INT(Q115)+INT(Q116)+INT(Q117)))/0.6)</f>
        <v>49.25</v>
      </c>
      <c r="T114" s="314">
        <v>13</v>
      </c>
      <c r="U114" s="309">
        <v>3</v>
      </c>
      <c r="V114" s="319">
        <f>INT(Q114)+INT(Q115)+INT(Q116)+INT(Q117)+INT(Q118)+INT(Q119)+INT(Q120)+INT(Q121)+INT((SUM(Q114:Q121)-(INT(Q114)+INT(Q115)+INT(Q116)+INT(Q117)+INT(Q118)+INT(Q119)+INT(Q120)+INT(Q121)))/0.6)+SUM(Q114:Q121)-(INT(Q114)+INT(Q115)+INT(Q116)+INT(Q117)+INT(Q118)+INT(Q119)+INT(Q120)+INT(Q121))-0.6*INT((SUM(Q114:Q121)-(INT(Q114)+INT(Q115)+INT(Q116)+INT(Q117)+INT(Q118)+INT(Q119)+INT(Q120)+INT(Q121)))/0.6)</f>
        <v>144.00000000000003</v>
      </c>
      <c r="W114" s="365">
        <v>11</v>
      </c>
      <c r="X114" s="288">
        <v>9</v>
      </c>
    </row>
    <row r="115" spans="1:24" ht="12.75" customHeight="1">
      <c r="A115" s="296"/>
      <c r="B115" s="26" t="s">
        <v>153</v>
      </c>
      <c r="C115" s="22" t="s">
        <v>2</v>
      </c>
      <c r="D115" s="59">
        <v>105</v>
      </c>
      <c r="E115" s="12">
        <v>127.02</v>
      </c>
      <c r="F115" s="12">
        <f t="shared" si="16"/>
        <v>22.019999999999996</v>
      </c>
      <c r="G115" s="68">
        <v>1</v>
      </c>
      <c r="H115" s="68">
        <f t="shared" si="17"/>
        <v>7</v>
      </c>
      <c r="I115" s="12">
        <f t="shared" si="18"/>
        <v>21</v>
      </c>
      <c r="J115" s="12">
        <f t="shared" si="19"/>
        <v>43.019999999999996</v>
      </c>
      <c r="K115" s="16" t="s">
        <v>8</v>
      </c>
      <c r="L115" s="82" t="s">
        <v>231</v>
      </c>
      <c r="M115" s="174"/>
      <c r="N115" s="207"/>
      <c r="O115" s="174"/>
      <c r="P115" s="207"/>
      <c r="Q115" s="12"/>
      <c r="R115" s="310"/>
      <c r="S115" s="313"/>
      <c r="T115" s="315"/>
      <c r="U115" s="310"/>
      <c r="V115" s="320"/>
      <c r="W115" s="366"/>
      <c r="X115" s="289"/>
    </row>
    <row r="116" spans="1:24" ht="12.75" customHeight="1">
      <c r="A116" s="296"/>
      <c r="B116" s="26" t="s">
        <v>154</v>
      </c>
      <c r="C116" s="14" t="s">
        <v>2</v>
      </c>
      <c r="D116" s="59">
        <v>115</v>
      </c>
      <c r="E116" s="12">
        <v>146.25</v>
      </c>
      <c r="F116" s="12">
        <f t="shared" si="16"/>
        <v>31.25</v>
      </c>
      <c r="G116" s="68">
        <v>2</v>
      </c>
      <c r="H116" s="68">
        <f t="shared" si="17"/>
        <v>6</v>
      </c>
      <c r="I116" s="12">
        <f t="shared" si="18"/>
        <v>18</v>
      </c>
      <c r="J116" s="12">
        <f t="shared" si="19"/>
        <v>49.25</v>
      </c>
      <c r="K116" s="16"/>
      <c r="L116" s="79"/>
      <c r="M116" s="173">
        <v>11</v>
      </c>
      <c r="N116" s="205" t="s">
        <v>247</v>
      </c>
      <c r="O116" s="173">
        <v>10</v>
      </c>
      <c r="P116" s="205" t="s">
        <v>247</v>
      </c>
      <c r="Q116" s="12">
        <f>J116</f>
        <v>49.25</v>
      </c>
      <c r="R116" s="310"/>
      <c r="S116" s="313"/>
      <c r="T116" s="315"/>
      <c r="U116" s="310"/>
      <c r="V116" s="320"/>
      <c r="W116" s="366"/>
      <c r="X116" s="289"/>
    </row>
    <row r="117" spans="1:24" ht="12.75" customHeight="1">
      <c r="A117" s="296"/>
      <c r="B117" s="26" t="s">
        <v>155</v>
      </c>
      <c r="C117" s="14" t="s">
        <v>2</v>
      </c>
      <c r="D117" s="59">
        <v>125</v>
      </c>
      <c r="E117" s="12">
        <v>153.4</v>
      </c>
      <c r="F117" s="12">
        <f t="shared" si="16"/>
        <v>28.400000000000006</v>
      </c>
      <c r="G117" s="68">
        <v>0</v>
      </c>
      <c r="H117" s="68">
        <f t="shared" si="17"/>
        <v>8</v>
      </c>
      <c r="I117" s="12">
        <f t="shared" si="18"/>
        <v>24</v>
      </c>
      <c r="J117" s="12">
        <f t="shared" si="19"/>
        <v>52.400000000000006</v>
      </c>
      <c r="K117" s="16" t="s">
        <v>8</v>
      </c>
      <c r="L117" s="82" t="s">
        <v>227</v>
      </c>
      <c r="M117" s="174"/>
      <c r="N117" s="207"/>
      <c r="O117" s="174"/>
      <c r="P117" s="207"/>
      <c r="Q117" s="12"/>
      <c r="R117" s="311"/>
      <c r="S117" s="313"/>
      <c r="T117" s="315"/>
      <c r="U117" s="310"/>
      <c r="V117" s="320"/>
      <c r="W117" s="366"/>
      <c r="X117" s="289"/>
    </row>
    <row r="118" spans="1:24" ht="12.75" customHeight="1">
      <c r="A118" s="296"/>
      <c r="B118" s="39" t="s">
        <v>233</v>
      </c>
      <c r="C118" s="34" t="s">
        <v>3</v>
      </c>
      <c r="D118" s="60">
        <v>96</v>
      </c>
      <c r="E118" s="35">
        <v>127.2</v>
      </c>
      <c r="F118" s="35">
        <f t="shared" si="16"/>
        <v>31.200000000000003</v>
      </c>
      <c r="G118" s="69">
        <v>1</v>
      </c>
      <c r="H118" s="69">
        <f t="shared" si="17"/>
        <v>7</v>
      </c>
      <c r="I118" s="35">
        <f t="shared" si="18"/>
        <v>21</v>
      </c>
      <c r="J118" s="35">
        <f t="shared" si="19"/>
        <v>52.2</v>
      </c>
      <c r="K118" s="97"/>
      <c r="L118" s="90"/>
      <c r="M118" s="173">
        <v>9</v>
      </c>
      <c r="N118" s="205" t="s">
        <v>247</v>
      </c>
      <c r="O118" s="173">
        <v>9</v>
      </c>
      <c r="P118" s="205" t="s">
        <v>247</v>
      </c>
      <c r="Q118" s="35">
        <f>J118</f>
        <v>52.2</v>
      </c>
      <c r="R118" s="303">
        <v>2</v>
      </c>
      <c r="S118" s="316">
        <f>INT(Q118)+INT(Q119)+INT(Q120)+INT(Q121)+INT((SUM(Q118:Q121)-(INT(Q118)+INT(Q119)+INT(Q120)+INT(Q121)))/0.6)+SUM(Q118:Q121)-(INT(Q118)+INT(Q119)+INT(Q120)+INT(Q121))-0.6*INT((SUM(Q118:Q121)-(INT(Q118)+INT(Q119)+INT(Q120)+INT(Q121)))/0.6)</f>
        <v>94.35000000000002</v>
      </c>
      <c r="T118" s="300">
        <v>11</v>
      </c>
      <c r="U118" s="310"/>
      <c r="V118" s="320"/>
      <c r="W118" s="366"/>
      <c r="X118" s="289"/>
    </row>
    <row r="119" spans="1:24" ht="12.75" customHeight="1">
      <c r="A119" s="296"/>
      <c r="B119" s="39" t="s">
        <v>156</v>
      </c>
      <c r="C119" s="34" t="s">
        <v>3</v>
      </c>
      <c r="D119" s="60">
        <v>106</v>
      </c>
      <c r="E119" s="35">
        <v>139.15</v>
      </c>
      <c r="F119" s="35">
        <f t="shared" si="16"/>
        <v>33.150000000000006</v>
      </c>
      <c r="G119" s="69">
        <v>5</v>
      </c>
      <c r="H119" s="69">
        <f t="shared" si="17"/>
        <v>3</v>
      </c>
      <c r="I119" s="35">
        <f t="shared" si="18"/>
        <v>9</v>
      </c>
      <c r="J119" s="35">
        <f t="shared" si="19"/>
        <v>42.150000000000006</v>
      </c>
      <c r="K119" s="97"/>
      <c r="L119" s="90"/>
      <c r="M119" s="173">
        <v>2</v>
      </c>
      <c r="N119" s="205" t="s">
        <v>247</v>
      </c>
      <c r="O119" s="173">
        <v>2</v>
      </c>
      <c r="P119" s="205" t="s">
        <v>247</v>
      </c>
      <c r="Q119" s="35">
        <f>J119</f>
        <v>42.150000000000006</v>
      </c>
      <c r="R119" s="304"/>
      <c r="S119" s="316"/>
      <c r="T119" s="300"/>
      <c r="U119" s="310"/>
      <c r="V119" s="320"/>
      <c r="W119" s="366"/>
      <c r="X119" s="289"/>
    </row>
    <row r="120" spans="1:24" ht="12.75" customHeight="1">
      <c r="A120" s="296"/>
      <c r="B120" s="39" t="s">
        <v>157</v>
      </c>
      <c r="C120" s="34" t="s">
        <v>3</v>
      </c>
      <c r="D120" s="60">
        <v>116</v>
      </c>
      <c r="E120" s="35">
        <v>162.26</v>
      </c>
      <c r="F120" s="35">
        <f t="shared" si="16"/>
        <v>46.25999999999999</v>
      </c>
      <c r="G120" s="69">
        <v>0</v>
      </c>
      <c r="H120" s="69">
        <f t="shared" si="17"/>
        <v>8</v>
      </c>
      <c r="I120" s="35">
        <f t="shared" si="18"/>
        <v>24</v>
      </c>
      <c r="J120" s="35">
        <f t="shared" si="19"/>
        <v>70.25999999999999</v>
      </c>
      <c r="K120" s="36" t="s">
        <v>8</v>
      </c>
      <c r="L120" s="81" t="s">
        <v>227</v>
      </c>
      <c r="M120" s="174"/>
      <c r="N120" s="207"/>
      <c r="O120" s="174"/>
      <c r="P120" s="207"/>
      <c r="Q120" s="35"/>
      <c r="R120" s="304"/>
      <c r="S120" s="316"/>
      <c r="T120" s="300"/>
      <c r="U120" s="310"/>
      <c r="V120" s="320"/>
      <c r="W120" s="366"/>
      <c r="X120" s="289"/>
    </row>
    <row r="121" spans="1:24" ht="13.5" customHeight="1" thickBot="1">
      <c r="A121" s="297"/>
      <c r="B121" s="43" t="s">
        <v>158</v>
      </c>
      <c r="C121" s="41" t="s">
        <v>3</v>
      </c>
      <c r="D121" s="60">
        <v>126</v>
      </c>
      <c r="E121" s="42">
        <v>153.07</v>
      </c>
      <c r="F121" s="42">
        <f t="shared" si="16"/>
        <v>27.069999999999993</v>
      </c>
      <c r="G121" s="69">
        <v>0</v>
      </c>
      <c r="H121" s="72">
        <f t="shared" si="17"/>
        <v>8</v>
      </c>
      <c r="I121" s="42">
        <f t="shared" si="18"/>
        <v>24</v>
      </c>
      <c r="J121" s="35">
        <f t="shared" si="19"/>
        <v>51.06999999999999</v>
      </c>
      <c r="K121" s="96" t="s">
        <v>8</v>
      </c>
      <c r="L121" s="89" t="s">
        <v>227</v>
      </c>
      <c r="M121" s="178"/>
      <c r="N121" s="208"/>
      <c r="O121" s="178"/>
      <c r="P121" s="208"/>
      <c r="Q121" s="38"/>
      <c r="R121" s="305"/>
      <c r="S121" s="317"/>
      <c r="T121" s="301"/>
      <c r="U121" s="318"/>
      <c r="V121" s="321"/>
      <c r="W121" s="367"/>
      <c r="X121" s="290"/>
    </row>
    <row r="122" spans="1:25" ht="12.75" customHeight="1" thickTop="1">
      <c r="A122" s="298" t="s">
        <v>137</v>
      </c>
      <c r="B122" s="25"/>
      <c r="C122" s="20" t="s">
        <v>2</v>
      </c>
      <c r="D122" s="8">
        <v>96</v>
      </c>
      <c r="E122" s="9"/>
      <c r="F122" s="9"/>
      <c r="G122" s="67"/>
      <c r="H122" s="70"/>
      <c r="I122" s="9"/>
      <c r="J122" s="18"/>
      <c r="K122" s="98"/>
      <c r="L122" s="92"/>
      <c r="M122" s="179"/>
      <c r="N122" s="209"/>
      <c r="O122" s="179"/>
      <c r="P122" s="209"/>
      <c r="Q122" s="9"/>
      <c r="R122" s="309"/>
      <c r="S122" s="319"/>
      <c r="T122" s="306"/>
      <c r="U122" s="309"/>
      <c r="V122" s="319"/>
      <c r="W122" s="306"/>
      <c r="X122" s="285"/>
      <c r="Y122" s="7"/>
    </row>
    <row r="123" spans="1:25" ht="12.75" customHeight="1">
      <c r="A123" s="322"/>
      <c r="B123" s="25" t="s">
        <v>159</v>
      </c>
      <c r="C123" s="22" t="s">
        <v>2</v>
      </c>
      <c r="D123" s="59">
        <v>106</v>
      </c>
      <c r="E123" s="12">
        <v>138.27</v>
      </c>
      <c r="F123" s="12">
        <f>E123-D123</f>
        <v>32.27000000000001</v>
      </c>
      <c r="G123" s="68">
        <v>0</v>
      </c>
      <c r="H123" s="68">
        <f>8-G123</f>
        <v>8</v>
      </c>
      <c r="I123" s="12">
        <f>3*H123</f>
        <v>24</v>
      </c>
      <c r="J123" s="12">
        <f>F123+I123</f>
        <v>56.27000000000001</v>
      </c>
      <c r="K123" s="16" t="s">
        <v>8</v>
      </c>
      <c r="L123" s="82" t="s">
        <v>227</v>
      </c>
      <c r="M123" s="174"/>
      <c r="N123" s="207"/>
      <c r="O123" s="174"/>
      <c r="P123" s="207"/>
      <c r="Q123" s="12"/>
      <c r="R123" s="368"/>
      <c r="S123" s="368"/>
      <c r="T123" s="368"/>
      <c r="U123" s="368"/>
      <c r="V123" s="368"/>
      <c r="W123" s="368"/>
      <c r="X123" s="292"/>
      <c r="Y123" s="7"/>
    </row>
    <row r="124" spans="1:25" ht="12.75" customHeight="1">
      <c r="A124" s="322"/>
      <c r="B124" s="25" t="s">
        <v>160</v>
      </c>
      <c r="C124" s="14" t="s">
        <v>2</v>
      </c>
      <c r="D124" s="59">
        <v>116</v>
      </c>
      <c r="E124" s="12">
        <v>150.03</v>
      </c>
      <c r="F124" s="12">
        <f>E124-D124</f>
        <v>34.03</v>
      </c>
      <c r="G124" s="68">
        <v>0</v>
      </c>
      <c r="H124" s="68">
        <f>8-G124</f>
        <v>8</v>
      </c>
      <c r="I124" s="12">
        <f>3*H124</f>
        <v>24</v>
      </c>
      <c r="J124" s="12">
        <f>F124+I124</f>
        <v>58.03</v>
      </c>
      <c r="K124" s="16" t="s">
        <v>8</v>
      </c>
      <c r="L124" s="82" t="s">
        <v>232</v>
      </c>
      <c r="M124" s="174"/>
      <c r="N124" s="207"/>
      <c r="O124" s="174"/>
      <c r="P124" s="207"/>
      <c r="Q124" s="12"/>
      <c r="R124" s="368"/>
      <c r="S124" s="368"/>
      <c r="T124" s="368"/>
      <c r="U124" s="368"/>
      <c r="V124" s="368"/>
      <c r="W124" s="368"/>
      <c r="X124" s="292"/>
      <c r="Y124" s="7"/>
    </row>
    <row r="125" spans="1:25" ht="12.75" customHeight="1">
      <c r="A125" s="322"/>
      <c r="B125" s="25"/>
      <c r="C125" s="14" t="s">
        <v>2</v>
      </c>
      <c r="D125" s="59">
        <v>126</v>
      </c>
      <c r="E125" s="12"/>
      <c r="F125" s="12"/>
      <c r="G125" s="68"/>
      <c r="H125" s="68"/>
      <c r="I125" s="12"/>
      <c r="J125" s="12"/>
      <c r="K125" s="16"/>
      <c r="L125" s="82"/>
      <c r="M125" s="174"/>
      <c r="N125" s="207"/>
      <c r="O125" s="174"/>
      <c r="P125" s="207"/>
      <c r="Q125" s="12"/>
      <c r="R125" s="369"/>
      <c r="S125" s="369"/>
      <c r="T125" s="369"/>
      <c r="U125" s="368"/>
      <c r="V125" s="368"/>
      <c r="W125" s="368"/>
      <c r="X125" s="292"/>
      <c r="Y125" s="7"/>
    </row>
    <row r="126" spans="1:25" ht="12.75" customHeight="1">
      <c r="A126" s="322"/>
      <c r="B126" s="39"/>
      <c r="C126" s="34" t="s">
        <v>3</v>
      </c>
      <c r="D126" s="60">
        <v>97</v>
      </c>
      <c r="E126" s="35"/>
      <c r="F126" s="35"/>
      <c r="G126" s="69"/>
      <c r="H126" s="69"/>
      <c r="I126" s="35"/>
      <c r="J126" s="35"/>
      <c r="K126" s="36"/>
      <c r="L126" s="80"/>
      <c r="M126" s="174"/>
      <c r="N126" s="207"/>
      <c r="O126" s="174"/>
      <c r="P126" s="207"/>
      <c r="Q126" s="35"/>
      <c r="R126" s="303"/>
      <c r="S126" s="373"/>
      <c r="T126" s="374"/>
      <c r="U126" s="368"/>
      <c r="V126" s="368"/>
      <c r="W126" s="368"/>
      <c r="X126" s="292"/>
      <c r="Y126" s="7"/>
    </row>
    <row r="127" spans="1:25" ht="12.75" customHeight="1">
      <c r="A127" s="322"/>
      <c r="B127" s="39"/>
      <c r="C127" s="34" t="s">
        <v>3</v>
      </c>
      <c r="D127" s="60">
        <v>107</v>
      </c>
      <c r="E127" s="35"/>
      <c r="F127" s="35"/>
      <c r="G127" s="69"/>
      <c r="H127" s="69"/>
      <c r="I127" s="35"/>
      <c r="J127" s="35"/>
      <c r="K127" s="36"/>
      <c r="L127" s="80"/>
      <c r="M127" s="174"/>
      <c r="N127" s="207"/>
      <c r="O127" s="174"/>
      <c r="P127" s="207"/>
      <c r="Q127" s="35"/>
      <c r="R127" s="371"/>
      <c r="S127" s="371"/>
      <c r="T127" s="371"/>
      <c r="U127" s="368"/>
      <c r="V127" s="368"/>
      <c r="W127" s="368"/>
      <c r="X127" s="292"/>
      <c r="Y127" s="7"/>
    </row>
    <row r="128" spans="1:24" ht="12.75" customHeight="1">
      <c r="A128" s="322"/>
      <c r="B128" s="39"/>
      <c r="C128" s="34" t="s">
        <v>3</v>
      </c>
      <c r="D128" s="60">
        <v>117</v>
      </c>
      <c r="E128" s="35"/>
      <c r="F128" s="35"/>
      <c r="G128" s="69"/>
      <c r="H128" s="69"/>
      <c r="I128" s="35"/>
      <c r="J128" s="35"/>
      <c r="K128" s="36"/>
      <c r="L128" s="80"/>
      <c r="M128" s="174"/>
      <c r="N128" s="207"/>
      <c r="O128" s="174"/>
      <c r="P128" s="207"/>
      <c r="Q128" s="35"/>
      <c r="R128" s="371"/>
      <c r="S128" s="371"/>
      <c r="T128" s="371"/>
      <c r="U128" s="368"/>
      <c r="V128" s="368"/>
      <c r="W128" s="368"/>
      <c r="X128" s="292"/>
    </row>
    <row r="129" spans="1:24" ht="12.75" customHeight="1" thickBot="1">
      <c r="A129" s="299"/>
      <c r="B129" s="40"/>
      <c r="C129" s="41" t="s">
        <v>3</v>
      </c>
      <c r="D129" s="60">
        <v>127</v>
      </c>
      <c r="E129" s="42"/>
      <c r="F129" s="42"/>
      <c r="G129" s="69"/>
      <c r="H129" s="72"/>
      <c r="I129" s="42"/>
      <c r="J129" s="35"/>
      <c r="K129" s="99"/>
      <c r="L129" s="93"/>
      <c r="M129" s="175"/>
      <c r="N129" s="210"/>
      <c r="O129" s="175"/>
      <c r="P129" s="210"/>
      <c r="Q129" s="42"/>
      <c r="R129" s="372"/>
      <c r="S129" s="372"/>
      <c r="T129" s="372"/>
      <c r="U129" s="370"/>
      <c r="V129" s="370"/>
      <c r="W129" s="370"/>
      <c r="X129" s="293"/>
    </row>
    <row r="130" spans="1:24" ht="12.75" customHeight="1" thickTop="1">
      <c r="A130" s="295" t="s">
        <v>20</v>
      </c>
      <c r="B130" s="29" t="s">
        <v>161</v>
      </c>
      <c r="C130" s="20" t="s">
        <v>2</v>
      </c>
      <c r="D130" s="8">
        <v>97</v>
      </c>
      <c r="E130" s="9">
        <v>115.43</v>
      </c>
      <c r="F130" s="9">
        <f aca="true" t="shared" si="20" ref="F130:F136">E130-D130</f>
        <v>18.430000000000007</v>
      </c>
      <c r="G130" s="67">
        <v>0</v>
      </c>
      <c r="H130" s="70">
        <f aca="true" t="shared" si="21" ref="H130:H136">8-G130</f>
        <v>8</v>
      </c>
      <c r="I130" s="9">
        <f aca="true" t="shared" si="22" ref="I130:I136">3*H130</f>
        <v>24</v>
      </c>
      <c r="J130" s="18">
        <f aca="true" t="shared" si="23" ref="J130:J136">F130+I130</f>
        <v>42.43000000000001</v>
      </c>
      <c r="K130" s="15" t="s">
        <v>8</v>
      </c>
      <c r="L130" s="88" t="s">
        <v>227</v>
      </c>
      <c r="M130" s="176"/>
      <c r="N130" s="206"/>
      <c r="O130" s="176"/>
      <c r="P130" s="206"/>
      <c r="Q130" s="19"/>
      <c r="R130" s="309">
        <v>1</v>
      </c>
      <c r="S130" s="312">
        <f>INT(Q130)+INT(Q131)+INT(Q132)+INT(Q133)+INT((SUM(Q130:Q133)-(INT(Q130)+INT(Q131)+INT(Q132)+INT(Q133)))/0.6)+SUM(Q130:Q133)-(INT(Q130)+INT(Q131)+INT(Q132)+INT(Q133))-0.6*INT((SUM(Q130:Q133)-(INT(Q130)+INT(Q131)+INT(Q132)+INT(Q133)))/0.6)</f>
        <v>54.03</v>
      </c>
      <c r="T130" s="314">
        <v>12</v>
      </c>
      <c r="U130" s="309">
        <v>1</v>
      </c>
      <c r="V130" s="319">
        <f>INT(Q130)+INT(Q131)+INT(Q132)+INT(Q133)+INT(Q134)+INT(Q135)+INT(Q136)+INT(Q137)+INT((SUM(Q130:Q137)-(INT(Q130)+INT(Q131)+INT(Q132)+INT(Q133)+INT(Q134)+INT(Q135)+INT(Q136)+INT(Q137)))/0.6)+SUM(Q130:Q137)-(INT(Q130)+INT(Q131)+INT(Q132)+INT(Q133)+INT(Q134)+INT(Q135)+INT(Q136)+INT(Q137))-0.6*INT((SUM(Q130:Q137)-(INT(Q130)+INT(Q131)+INT(Q132)+INT(Q133)+INT(Q134)+INT(Q135)+INT(Q136)+INT(Q137)))/0.6)</f>
        <v>54.03</v>
      </c>
      <c r="W130" s="306">
        <v>13</v>
      </c>
      <c r="X130" s="285">
        <v>11</v>
      </c>
    </row>
    <row r="131" spans="1:24" ht="12.75" customHeight="1">
      <c r="A131" s="296"/>
      <c r="B131" s="31" t="s">
        <v>162</v>
      </c>
      <c r="C131" s="22" t="s">
        <v>2</v>
      </c>
      <c r="D131" s="59">
        <v>107</v>
      </c>
      <c r="E131" s="12">
        <v>129.4</v>
      </c>
      <c r="F131" s="12">
        <f t="shared" si="20"/>
        <v>22.400000000000006</v>
      </c>
      <c r="G131" s="68">
        <v>0</v>
      </c>
      <c r="H131" s="68">
        <f t="shared" si="21"/>
        <v>8</v>
      </c>
      <c r="I131" s="12">
        <f t="shared" si="22"/>
        <v>24</v>
      </c>
      <c r="J131" s="12">
        <f t="shared" si="23"/>
        <v>46.400000000000006</v>
      </c>
      <c r="K131" s="16" t="s">
        <v>8</v>
      </c>
      <c r="L131" s="82" t="s">
        <v>227</v>
      </c>
      <c r="M131" s="174"/>
      <c r="N131" s="207"/>
      <c r="O131" s="174"/>
      <c r="P131" s="207"/>
      <c r="Q131" s="12"/>
      <c r="R131" s="310"/>
      <c r="S131" s="313"/>
      <c r="T131" s="315"/>
      <c r="U131" s="310"/>
      <c r="V131" s="320"/>
      <c r="W131" s="307"/>
      <c r="X131" s="286"/>
    </row>
    <row r="132" spans="1:24" ht="12.75" customHeight="1">
      <c r="A132" s="296"/>
      <c r="B132" s="30" t="s">
        <v>163</v>
      </c>
      <c r="C132" s="14" t="s">
        <v>2</v>
      </c>
      <c r="D132" s="59">
        <v>117</v>
      </c>
      <c r="E132" s="12">
        <v>150.03</v>
      </c>
      <c r="F132" s="12">
        <f t="shared" si="20"/>
        <v>33.03</v>
      </c>
      <c r="G132" s="68">
        <v>1</v>
      </c>
      <c r="H132" s="68">
        <f t="shared" si="21"/>
        <v>7</v>
      </c>
      <c r="I132" s="12">
        <f t="shared" si="22"/>
        <v>21</v>
      </c>
      <c r="J132" s="12">
        <f t="shared" si="23"/>
        <v>54.03</v>
      </c>
      <c r="K132" s="16"/>
      <c r="L132" s="82"/>
      <c r="M132" s="181">
        <v>12</v>
      </c>
      <c r="N132" s="205" t="s">
        <v>247</v>
      </c>
      <c r="O132" s="181">
        <v>11</v>
      </c>
      <c r="P132" s="205" t="s">
        <v>247</v>
      </c>
      <c r="Q132" s="12">
        <f>J132</f>
        <v>54.03</v>
      </c>
      <c r="R132" s="310"/>
      <c r="S132" s="313"/>
      <c r="T132" s="315"/>
      <c r="U132" s="310"/>
      <c r="V132" s="320"/>
      <c r="W132" s="307"/>
      <c r="X132" s="286"/>
    </row>
    <row r="133" spans="1:24" ht="12.75" customHeight="1">
      <c r="A133" s="296"/>
      <c r="B133" s="30" t="s">
        <v>164</v>
      </c>
      <c r="C133" s="14" t="s">
        <v>2</v>
      </c>
      <c r="D133" s="59">
        <v>127</v>
      </c>
      <c r="E133" s="12">
        <v>150.06</v>
      </c>
      <c r="F133" s="12">
        <f t="shared" si="20"/>
        <v>23.060000000000002</v>
      </c>
      <c r="G133" s="68">
        <v>0</v>
      </c>
      <c r="H133" s="68">
        <f t="shared" si="21"/>
        <v>8</v>
      </c>
      <c r="I133" s="12">
        <f t="shared" si="22"/>
        <v>24</v>
      </c>
      <c r="J133" s="12">
        <f t="shared" si="23"/>
        <v>47.06</v>
      </c>
      <c r="K133" s="16" t="s">
        <v>8</v>
      </c>
      <c r="L133" s="82" t="s">
        <v>235</v>
      </c>
      <c r="M133" s="174"/>
      <c r="N133" s="207"/>
      <c r="O133" s="174"/>
      <c r="P133" s="207"/>
      <c r="Q133" s="12"/>
      <c r="R133" s="311"/>
      <c r="S133" s="313"/>
      <c r="T133" s="315"/>
      <c r="U133" s="310"/>
      <c r="V133" s="320"/>
      <c r="W133" s="307"/>
      <c r="X133" s="286"/>
    </row>
    <row r="134" spans="1:24" ht="12.75" customHeight="1">
      <c r="A134" s="296"/>
      <c r="B134" s="33" t="s">
        <v>165</v>
      </c>
      <c r="C134" s="34" t="s">
        <v>3</v>
      </c>
      <c r="D134" s="60">
        <v>98</v>
      </c>
      <c r="E134" s="35">
        <v>140.55</v>
      </c>
      <c r="F134" s="35">
        <f t="shared" si="20"/>
        <v>42.55000000000001</v>
      </c>
      <c r="G134" s="69">
        <v>0</v>
      </c>
      <c r="H134" s="69">
        <f t="shared" si="21"/>
        <v>8</v>
      </c>
      <c r="I134" s="35">
        <f t="shared" si="22"/>
        <v>24</v>
      </c>
      <c r="J134" s="35">
        <f t="shared" si="23"/>
        <v>66.55000000000001</v>
      </c>
      <c r="K134" s="36" t="s">
        <v>8</v>
      </c>
      <c r="L134" s="81" t="s">
        <v>227</v>
      </c>
      <c r="M134" s="174"/>
      <c r="N134" s="207"/>
      <c r="O134" s="174"/>
      <c r="P134" s="207"/>
      <c r="Q134" s="35"/>
      <c r="R134" s="303">
        <v>0</v>
      </c>
      <c r="S134" s="316">
        <f>INT(Q134)+INT(Q135)+INT(Q136)+INT(Q137)+INT((SUM(Q134:Q137)-(INT(Q134)+INT(Q135)+INT(Q136)+INT(Q137)))/0.6)+SUM(Q134:Q137)-(INT(Q134)+INT(Q135)+INT(Q136)+INT(Q137))-0.6*INT((SUM(Q134:Q137)-(INT(Q134)+INT(Q135)+INT(Q136)+INT(Q137)))/0.6)</f>
        <v>0</v>
      </c>
      <c r="T134" s="300">
        <v>13</v>
      </c>
      <c r="U134" s="310"/>
      <c r="V134" s="320"/>
      <c r="W134" s="307"/>
      <c r="X134" s="286"/>
    </row>
    <row r="135" spans="1:24" ht="12.75" customHeight="1">
      <c r="A135" s="296"/>
      <c r="B135" s="33" t="s">
        <v>166</v>
      </c>
      <c r="C135" s="34" t="s">
        <v>3</v>
      </c>
      <c r="D135" s="60">
        <v>108</v>
      </c>
      <c r="E135" s="35">
        <v>141.16</v>
      </c>
      <c r="F135" s="35">
        <f t="shared" si="20"/>
        <v>33.16</v>
      </c>
      <c r="G135" s="69">
        <v>0</v>
      </c>
      <c r="H135" s="69">
        <f t="shared" si="21"/>
        <v>8</v>
      </c>
      <c r="I135" s="35">
        <f t="shared" si="22"/>
        <v>24</v>
      </c>
      <c r="J135" s="35">
        <f t="shared" si="23"/>
        <v>57.16</v>
      </c>
      <c r="K135" s="36" t="s">
        <v>8</v>
      </c>
      <c r="L135" s="81" t="s">
        <v>227</v>
      </c>
      <c r="M135" s="174"/>
      <c r="N135" s="207"/>
      <c r="O135" s="174"/>
      <c r="P135" s="207"/>
      <c r="Q135" s="35"/>
      <c r="R135" s="304"/>
      <c r="S135" s="316"/>
      <c r="T135" s="300"/>
      <c r="U135" s="310"/>
      <c r="V135" s="320"/>
      <c r="W135" s="307"/>
      <c r="X135" s="286"/>
    </row>
    <row r="136" spans="1:24" ht="12.75" customHeight="1">
      <c r="A136" s="296"/>
      <c r="B136" s="33" t="s">
        <v>167</v>
      </c>
      <c r="C136" s="34" t="s">
        <v>3</v>
      </c>
      <c r="D136" s="60">
        <v>118</v>
      </c>
      <c r="E136" s="35">
        <v>140.51</v>
      </c>
      <c r="F136" s="35">
        <f t="shared" si="20"/>
        <v>22.50999999999999</v>
      </c>
      <c r="G136" s="69">
        <v>0</v>
      </c>
      <c r="H136" s="69">
        <f t="shared" si="21"/>
        <v>8</v>
      </c>
      <c r="I136" s="35">
        <f t="shared" si="22"/>
        <v>24</v>
      </c>
      <c r="J136" s="35">
        <f t="shared" si="23"/>
        <v>46.50999999999999</v>
      </c>
      <c r="K136" s="36" t="s">
        <v>8</v>
      </c>
      <c r="L136" s="81" t="s">
        <v>227</v>
      </c>
      <c r="M136" s="174"/>
      <c r="N136" s="207"/>
      <c r="O136" s="174"/>
      <c r="P136" s="207"/>
      <c r="Q136" s="35"/>
      <c r="R136" s="304"/>
      <c r="S136" s="316"/>
      <c r="T136" s="300"/>
      <c r="U136" s="310"/>
      <c r="V136" s="320"/>
      <c r="W136" s="307"/>
      <c r="X136" s="286"/>
    </row>
    <row r="137" spans="1:24" ht="12.75" customHeight="1" thickBot="1">
      <c r="A137" s="297"/>
      <c r="B137" s="44"/>
      <c r="C137" s="41" t="s">
        <v>3</v>
      </c>
      <c r="D137" s="60">
        <v>128</v>
      </c>
      <c r="E137" s="42"/>
      <c r="F137" s="42"/>
      <c r="G137" s="69"/>
      <c r="H137" s="72"/>
      <c r="I137" s="42"/>
      <c r="J137" s="42"/>
      <c r="K137" s="46"/>
      <c r="L137" s="95"/>
      <c r="M137" s="178"/>
      <c r="N137" s="208"/>
      <c r="O137" s="178"/>
      <c r="P137" s="208"/>
      <c r="Q137" s="38"/>
      <c r="R137" s="305"/>
      <c r="S137" s="317"/>
      <c r="T137" s="301"/>
      <c r="U137" s="318"/>
      <c r="V137" s="321"/>
      <c r="W137" s="308"/>
      <c r="X137" s="287"/>
    </row>
    <row r="138" spans="1:24" ht="13.5" customHeight="1" thickTop="1">
      <c r="A138" s="298" t="s">
        <v>20</v>
      </c>
      <c r="B138" s="27" t="s">
        <v>170</v>
      </c>
      <c r="C138" s="20" t="s">
        <v>2</v>
      </c>
      <c r="D138" s="8">
        <v>99</v>
      </c>
      <c r="E138" s="9">
        <v>129.1</v>
      </c>
      <c r="F138" s="9">
        <f aca="true" t="shared" si="24" ref="F138:F144">E138-D138</f>
        <v>30.099999999999994</v>
      </c>
      <c r="G138" s="67">
        <v>2</v>
      </c>
      <c r="H138" s="70">
        <f aca="true" t="shared" si="25" ref="H138:H144">8-G138</f>
        <v>6</v>
      </c>
      <c r="I138" s="9">
        <f aca="true" t="shared" si="26" ref="I138:I144">3*H138</f>
        <v>18</v>
      </c>
      <c r="J138" s="18">
        <f aca="true" t="shared" si="27" ref="J138:J144">F138+I138</f>
        <v>48.099999999999994</v>
      </c>
      <c r="K138" s="16"/>
      <c r="L138" s="82"/>
      <c r="M138" s="181">
        <v>9</v>
      </c>
      <c r="N138" s="205" t="s">
        <v>247</v>
      </c>
      <c r="O138" s="181">
        <v>8</v>
      </c>
      <c r="P138" s="205" t="s">
        <v>247</v>
      </c>
      <c r="Q138" s="9">
        <f>J138</f>
        <v>48.099999999999994</v>
      </c>
      <c r="R138" s="309">
        <v>3</v>
      </c>
      <c r="S138" s="312">
        <f>INT(Q138)+INT(Q139)+INT(Q140)+INT(Q141)+INT((SUM(Q138:Q141)-(INT(Q138)+INT(Q139)+INT(Q140)+INT(Q141)))/0.6)+SUM(Q138:Q141)-(INT(Q138)+INT(Q139)+INT(Q140)+INT(Q141))-0.6*INT((SUM(Q138:Q141)-(INT(Q138)+INT(Q139)+INT(Q140)+INT(Q141)))/0.6)</f>
        <v>129.43999999999994</v>
      </c>
      <c r="T138" s="314">
        <v>10</v>
      </c>
      <c r="U138" s="309">
        <v>5</v>
      </c>
      <c r="V138" s="319">
        <f>INT(Q138)+INT(Q139)+INT(Q140)+INT(Q141)+INT(Q142)+INT(Q143)+INT(Q144)+INT(Q145)+INT((SUM(Q138:Q145)-(INT(Q138)+INT(Q139)+INT(Q140)+INT(Q141)+INT(Q142)+INT(Q143)+INT(Q144)+INT(Q145)))/0.6)+SUM(Q138:Q145)-(INT(Q138)+INT(Q139)+INT(Q140)+INT(Q141)+INT(Q142)+INT(Q143)+INT(Q144)+INT(Q145))-0.6*INT((SUM(Q138:Q145)-(INT(Q138)+INT(Q139)+INT(Q140)+INT(Q141)+INT(Q142)+INT(Q143)+INT(Q144)+INT(Q145)))/0.6)</f>
        <v>215.58999999999995</v>
      </c>
      <c r="W138" s="306">
        <v>10</v>
      </c>
      <c r="X138" s="285">
        <v>8</v>
      </c>
    </row>
    <row r="139" spans="1:24" ht="12.75" customHeight="1">
      <c r="A139" s="322"/>
      <c r="B139" s="26" t="s">
        <v>171</v>
      </c>
      <c r="C139" s="22" t="s">
        <v>2</v>
      </c>
      <c r="D139" s="59">
        <v>109</v>
      </c>
      <c r="E139" s="12">
        <v>139.2</v>
      </c>
      <c r="F139" s="12">
        <f t="shared" si="24"/>
        <v>30.19999999999999</v>
      </c>
      <c r="G139" s="68">
        <v>3</v>
      </c>
      <c r="H139" s="68">
        <f t="shared" si="25"/>
        <v>5</v>
      </c>
      <c r="I139" s="12">
        <f t="shared" si="26"/>
        <v>15</v>
      </c>
      <c r="J139" s="12">
        <f t="shared" si="27"/>
        <v>45.19999999999999</v>
      </c>
      <c r="K139" s="16"/>
      <c r="L139" s="79"/>
      <c r="M139" s="173">
        <v>8</v>
      </c>
      <c r="N139" s="205" t="s">
        <v>247</v>
      </c>
      <c r="O139" s="173">
        <v>7</v>
      </c>
      <c r="P139" s="205" t="s">
        <v>247</v>
      </c>
      <c r="Q139" s="12">
        <f>J139</f>
        <v>45.19999999999999</v>
      </c>
      <c r="R139" s="310"/>
      <c r="S139" s="313"/>
      <c r="T139" s="315"/>
      <c r="U139" s="310"/>
      <c r="V139" s="320"/>
      <c r="W139" s="307"/>
      <c r="X139" s="286"/>
    </row>
    <row r="140" spans="1:24" ht="12.75" customHeight="1">
      <c r="A140" s="322"/>
      <c r="B140" s="26" t="s">
        <v>172</v>
      </c>
      <c r="C140" s="14" t="s">
        <v>2</v>
      </c>
      <c r="D140" s="59">
        <v>119</v>
      </c>
      <c r="E140" s="12">
        <v>146.25</v>
      </c>
      <c r="F140" s="12">
        <f t="shared" si="24"/>
        <v>27.25</v>
      </c>
      <c r="G140" s="68">
        <v>1</v>
      </c>
      <c r="H140" s="68">
        <f t="shared" si="25"/>
        <v>7</v>
      </c>
      <c r="I140" s="12">
        <f t="shared" si="26"/>
        <v>21</v>
      </c>
      <c r="J140" s="12">
        <f t="shared" si="27"/>
        <v>48.25</v>
      </c>
      <c r="K140" s="16"/>
      <c r="L140" s="79"/>
      <c r="M140" s="173">
        <v>10</v>
      </c>
      <c r="N140" s="205" t="s">
        <v>247</v>
      </c>
      <c r="O140" s="173">
        <v>9</v>
      </c>
      <c r="P140" s="205" t="s">
        <v>247</v>
      </c>
      <c r="Q140" s="12"/>
      <c r="R140" s="310"/>
      <c r="S140" s="313"/>
      <c r="T140" s="315"/>
      <c r="U140" s="310"/>
      <c r="V140" s="320"/>
      <c r="W140" s="307"/>
      <c r="X140" s="286"/>
    </row>
    <row r="141" spans="1:24" ht="12.75" customHeight="1">
      <c r="A141" s="322"/>
      <c r="B141" s="26" t="s">
        <v>173</v>
      </c>
      <c r="C141" s="14" t="s">
        <v>2</v>
      </c>
      <c r="D141" s="59">
        <v>129</v>
      </c>
      <c r="E141" s="12">
        <v>156.14</v>
      </c>
      <c r="F141" s="12">
        <f t="shared" si="24"/>
        <v>27.139999999999986</v>
      </c>
      <c r="G141" s="68">
        <v>5</v>
      </c>
      <c r="H141" s="68">
        <f t="shared" si="25"/>
        <v>3</v>
      </c>
      <c r="I141" s="12">
        <f t="shared" si="26"/>
        <v>9</v>
      </c>
      <c r="J141" s="12">
        <f t="shared" si="27"/>
        <v>36.139999999999986</v>
      </c>
      <c r="K141" s="16"/>
      <c r="L141" s="82"/>
      <c r="M141" s="173">
        <v>4</v>
      </c>
      <c r="N141" s="205" t="s">
        <v>247</v>
      </c>
      <c r="O141" s="173">
        <v>3</v>
      </c>
      <c r="P141" s="205" t="s">
        <v>247</v>
      </c>
      <c r="Q141" s="12">
        <f>J141</f>
        <v>36.139999999999986</v>
      </c>
      <c r="R141" s="311"/>
      <c r="S141" s="313"/>
      <c r="T141" s="315"/>
      <c r="U141" s="310"/>
      <c r="V141" s="320"/>
      <c r="W141" s="307"/>
      <c r="X141" s="286"/>
    </row>
    <row r="142" spans="1:24" ht="12.75" customHeight="1">
      <c r="A142" s="322"/>
      <c r="B142" s="39" t="s">
        <v>174</v>
      </c>
      <c r="C142" s="34" t="s">
        <v>3</v>
      </c>
      <c r="D142" s="60">
        <v>100</v>
      </c>
      <c r="E142" s="35">
        <v>127.57</v>
      </c>
      <c r="F142" s="35">
        <f t="shared" si="24"/>
        <v>27.569999999999993</v>
      </c>
      <c r="G142" s="69">
        <v>1</v>
      </c>
      <c r="H142" s="69">
        <f t="shared" si="25"/>
        <v>7</v>
      </c>
      <c r="I142" s="35">
        <f t="shared" si="26"/>
        <v>21</v>
      </c>
      <c r="J142" s="35">
        <f t="shared" si="27"/>
        <v>48.56999999999999</v>
      </c>
      <c r="K142" s="36"/>
      <c r="L142" s="80"/>
      <c r="M142" s="173">
        <v>6</v>
      </c>
      <c r="N142" s="205" t="s">
        <v>247</v>
      </c>
      <c r="O142" s="173">
        <v>6</v>
      </c>
      <c r="P142" s="205" t="s">
        <v>247</v>
      </c>
      <c r="Q142" s="35">
        <f>J142</f>
        <v>48.56999999999999</v>
      </c>
      <c r="R142" s="303">
        <v>2</v>
      </c>
      <c r="S142" s="316">
        <f>INT(Q142)+INT(Q143)+INT(Q144)+INT(Q145)+INT((SUM(Q142:Q145)-(INT(Q142)+INT(Q143)+INT(Q144)+INT(Q145)))/0.6)+SUM(Q142:Q145)-(INT(Q142)+INT(Q143)+INT(Q144)+INT(Q145))-0.6*INT((SUM(Q142:Q145)-(INT(Q142)+INT(Q143)+INT(Q144)+INT(Q145)))/0.6)</f>
        <v>86.15</v>
      </c>
      <c r="T142" s="300">
        <v>10</v>
      </c>
      <c r="U142" s="310"/>
      <c r="V142" s="320"/>
      <c r="W142" s="307"/>
      <c r="X142" s="286"/>
    </row>
    <row r="143" spans="1:24" ht="12.75" customHeight="1">
      <c r="A143" s="322"/>
      <c r="B143" s="39" t="s">
        <v>175</v>
      </c>
      <c r="C143" s="34" t="s">
        <v>3</v>
      </c>
      <c r="D143" s="60">
        <v>110</v>
      </c>
      <c r="E143" s="35">
        <v>138.18</v>
      </c>
      <c r="F143" s="35">
        <f t="shared" si="24"/>
        <v>28.180000000000007</v>
      </c>
      <c r="G143" s="69">
        <v>5</v>
      </c>
      <c r="H143" s="69">
        <f t="shared" si="25"/>
        <v>3</v>
      </c>
      <c r="I143" s="35">
        <f t="shared" si="26"/>
        <v>9</v>
      </c>
      <c r="J143" s="35">
        <f t="shared" si="27"/>
        <v>37.18000000000001</v>
      </c>
      <c r="K143" s="36"/>
      <c r="L143" s="80"/>
      <c r="M143" s="173">
        <v>1</v>
      </c>
      <c r="N143" s="205" t="s">
        <v>247</v>
      </c>
      <c r="O143" s="173">
        <v>1</v>
      </c>
      <c r="P143" s="205" t="s">
        <v>247</v>
      </c>
      <c r="Q143" s="35">
        <f>J143</f>
        <v>37.18000000000001</v>
      </c>
      <c r="R143" s="304"/>
      <c r="S143" s="316"/>
      <c r="T143" s="300"/>
      <c r="U143" s="310"/>
      <c r="V143" s="320"/>
      <c r="W143" s="307"/>
      <c r="X143" s="286"/>
    </row>
    <row r="144" spans="1:24" ht="12.75" customHeight="1">
      <c r="A144" s="322"/>
      <c r="B144" s="39" t="s">
        <v>176</v>
      </c>
      <c r="C144" s="34" t="s">
        <v>3</v>
      </c>
      <c r="D144" s="60">
        <v>120</v>
      </c>
      <c r="E144" s="35">
        <v>161.23</v>
      </c>
      <c r="F144" s="35">
        <f t="shared" si="24"/>
        <v>41.22999999999999</v>
      </c>
      <c r="G144" s="69">
        <v>0</v>
      </c>
      <c r="H144" s="69">
        <f t="shared" si="25"/>
        <v>8</v>
      </c>
      <c r="I144" s="35">
        <f t="shared" si="26"/>
        <v>24</v>
      </c>
      <c r="J144" s="35">
        <f t="shared" si="27"/>
        <v>65.22999999999999</v>
      </c>
      <c r="K144" s="36" t="s">
        <v>8</v>
      </c>
      <c r="L144" s="81" t="s">
        <v>227</v>
      </c>
      <c r="M144" s="182"/>
      <c r="N144" s="141"/>
      <c r="O144" s="182"/>
      <c r="P144" s="141"/>
      <c r="Q144" s="35"/>
      <c r="R144" s="304"/>
      <c r="S144" s="316"/>
      <c r="T144" s="300"/>
      <c r="U144" s="310"/>
      <c r="V144" s="320"/>
      <c r="W144" s="307"/>
      <c r="X144" s="286"/>
    </row>
    <row r="145" spans="1:24" ht="13.5" customHeight="1" thickBot="1">
      <c r="A145" s="299"/>
      <c r="B145" s="43"/>
      <c r="C145" s="41" t="s">
        <v>3</v>
      </c>
      <c r="D145" s="60">
        <v>130</v>
      </c>
      <c r="E145" s="42"/>
      <c r="F145" s="42"/>
      <c r="G145" s="69"/>
      <c r="H145" s="72"/>
      <c r="I145" s="42"/>
      <c r="J145" s="35"/>
      <c r="K145" s="96"/>
      <c r="L145" s="89"/>
      <c r="M145" s="183"/>
      <c r="N145" s="211"/>
      <c r="O145" s="183"/>
      <c r="P145" s="211"/>
      <c r="Q145" s="38"/>
      <c r="R145" s="305"/>
      <c r="S145" s="317"/>
      <c r="T145" s="301"/>
      <c r="U145" s="318"/>
      <c r="V145" s="321"/>
      <c r="W145" s="308"/>
      <c r="X145" s="287"/>
    </row>
    <row r="146" spans="1:24" ht="25.5" customHeight="1" thickTop="1">
      <c r="A146" s="66" t="s">
        <v>7</v>
      </c>
      <c r="B146" s="27" t="s">
        <v>26</v>
      </c>
      <c r="C146" s="20" t="s">
        <v>2</v>
      </c>
      <c r="D146" s="8">
        <v>100</v>
      </c>
      <c r="E146" s="9">
        <v>128.58</v>
      </c>
      <c r="F146" s="9">
        <f>E146-D146</f>
        <v>28.580000000000013</v>
      </c>
      <c r="G146" s="67">
        <v>4</v>
      </c>
      <c r="H146" s="70">
        <f>8-G146</f>
        <v>4</v>
      </c>
      <c r="I146" s="9">
        <f>3*H146</f>
        <v>12</v>
      </c>
      <c r="J146" s="18">
        <f>F146+I146</f>
        <v>40.58000000000001</v>
      </c>
      <c r="K146" s="15"/>
      <c r="L146" s="94"/>
      <c r="M146" s="184">
        <v>5</v>
      </c>
      <c r="N146" s="212" t="s">
        <v>247</v>
      </c>
      <c r="O146" s="184">
        <v>4</v>
      </c>
      <c r="P146" s="250" t="s">
        <v>247</v>
      </c>
      <c r="Q146" s="143"/>
      <c r="R146" s="120"/>
      <c r="S146" s="117"/>
      <c r="T146" s="133"/>
      <c r="U146" s="120"/>
      <c r="V146" s="117"/>
      <c r="W146" s="120"/>
      <c r="X146" s="129"/>
    </row>
    <row r="147" spans="1:24" ht="31.5" customHeight="1" thickBot="1">
      <c r="A147" s="156" t="s">
        <v>213</v>
      </c>
      <c r="B147" s="26" t="s">
        <v>222</v>
      </c>
      <c r="C147" s="14" t="s">
        <v>2</v>
      </c>
      <c r="D147" s="61">
        <v>106</v>
      </c>
      <c r="E147" s="12">
        <v>130.06</v>
      </c>
      <c r="F147" s="12">
        <f>E147-D147</f>
        <v>24.060000000000002</v>
      </c>
      <c r="G147" s="68">
        <v>8</v>
      </c>
      <c r="H147" s="68">
        <f>8-G147</f>
        <v>0</v>
      </c>
      <c r="I147" s="12">
        <f>3*H147</f>
        <v>0</v>
      </c>
      <c r="J147" s="12">
        <f>F147+I147</f>
        <v>24.060000000000002</v>
      </c>
      <c r="K147" s="16"/>
      <c r="L147" s="79"/>
      <c r="M147" s="180">
        <v>1</v>
      </c>
      <c r="N147" s="205" t="s">
        <v>247</v>
      </c>
      <c r="O147" s="198"/>
      <c r="P147" s="152"/>
      <c r="Q147" s="145"/>
      <c r="R147" s="122"/>
      <c r="S147" s="118"/>
      <c r="T147" s="134"/>
      <c r="U147" s="121"/>
      <c r="V147" s="118"/>
      <c r="W147" s="122"/>
      <c r="X147" s="130"/>
    </row>
    <row r="148" spans="1:26" s="1" customFormat="1" ht="19.5" customHeight="1" thickBot="1" thickTop="1">
      <c r="A148" s="55" t="s">
        <v>237</v>
      </c>
      <c r="B148" s="52"/>
      <c r="C148" s="52"/>
      <c r="D148" s="52"/>
      <c r="E148" s="53"/>
      <c r="F148" s="53"/>
      <c r="G148" s="54"/>
      <c r="H148" s="54"/>
      <c r="I148" s="53"/>
      <c r="J148" s="53"/>
      <c r="K148" s="52"/>
      <c r="L148" s="52"/>
      <c r="M148" s="185"/>
      <c r="N148" s="52"/>
      <c r="O148" s="185"/>
      <c r="P148" s="202"/>
      <c r="Q148" s="52"/>
      <c r="R148" s="125"/>
      <c r="S148" s="126"/>
      <c r="T148" s="125"/>
      <c r="U148" s="125"/>
      <c r="V148" s="126"/>
      <c r="W148" s="272"/>
      <c r="X148" s="273"/>
      <c r="Y148" s="6"/>
      <c r="Z148" s="6"/>
    </row>
    <row r="149" spans="1:24" ht="13.5" customHeight="1" thickTop="1">
      <c r="A149" s="295" t="s">
        <v>249</v>
      </c>
      <c r="B149" s="27" t="s">
        <v>75</v>
      </c>
      <c r="C149" s="20" t="s">
        <v>2</v>
      </c>
      <c r="D149" s="8">
        <v>5</v>
      </c>
      <c r="E149" s="9">
        <v>44.05</v>
      </c>
      <c r="F149" s="9">
        <f aca="true" t="shared" si="28" ref="F149:F179">E149-D149</f>
        <v>39.05</v>
      </c>
      <c r="G149" s="67">
        <v>0</v>
      </c>
      <c r="H149" s="70">
        <f aca="true" t="shared" si="29" ref="H149:H180">7-G149</f>
        <v>7</v>
      </c>
      <c r="I149" s="9">
        <f aca="true" t="shared" si="30" ref="I149:I179">3*H149</f>
        <v>21</v>
      </c>
      <c r="J149" s="18">
        <f aca="true" t="shared" si="31" ref="J149:J179">F149+I149</f>
        <v>60.05</v>
      </c>
      <c r="K149" s="15" t="s">
        <v>8</v>
      </c>
      <c r="L149" s="88" t="s">
        <v>227</v>
      </c>
      <c r="M149" s="186"/>
      <c r="N149" s="161"/>
      <c r="O149" s="186"/>
      <c r="P149" s="161"/>
      <c r="Q149" s="9"/>
      <c r="R149" s="309">
        <v>0</v>
      </c>
      <c r="S149" s="312">
        <f>INT(Q149)+INT(Q150)+INT(Q151)+INT(Q152)+INT((SUM(Q149:Q152)-(INT(Q149)+INT(Q150)+INT(Q151)+INT(Q152)))/0.6)+SUM(Q149:Q152)-(INT(Q149)+INT(Q150)+INT(Q151)+INT(Q152))-0.6*INT((SUM(Q149:Q152)-(INT(Q149)+INT(Q150)+INT(Q151)+INT(Q152)))/0.6)</f>
        <v>0</v>
      </c>
      <c r="T149" s="314">
        <v>4</v>
      </c>
      <c r="U149" s="309">
        <v>2</v>
      </c>
      <c r="V149" s="319">
        <f>INT(Q149)+INT(Q150)+INT(Q151)+INT(Q152)+INT(Q153)+INT(Q154)+INT(Q155)+INT(Q156)+INT((SUM(Q149:Q156)-(INT(Q149)+INT(Q150)+INT(Q151)+INT(Q152)+INT(Q153)+INT(Q154)+INT(Q155)+INT(Q156)))/0.6)+SUM(Q149:Q156)-(INT(Q149)+INT(Q150)+INT(Q151)+INT(Q152)+INT(Q153)+INT(Q154)+INT(Q155)+INT(Q156))-0.6*INT((SUM(Q149:Q156)-(INT(Q149)+INT(Q150)+INT(Q151)+INT(Q152)+INT(Q153)+INT(Q154)+INT(Q155)+INT(Q156)))/0.6)</f>
        <v>136.16</v>
      </c>
      <c r="W149" s="365">
        <v>3</v>
      </c>
      <c r="X149" s="288">
        <v>3</v>
      </c>
    </row>
    <row r="150" spans="1:24" ht="12.75" customHeight="1">
      <c r="A150" s="296"/>
      <c r="B150" s="26" t="s">
        <v>76</v>
      </c>
      <c r="C150" s="22" t="s">
        <v>2</v>
      </c>
      <c r="D150" s="59">
        <v>15</v>
      </c>
      <c r="E150" s="12">
        <v>68.46</v>
      </c>
      <c r="F150" s="12">
        <f t="shared" si="28"/>
        <v>53.459999999999994</v>
      </c>
      <c r="G150" s="68">
        <v>0</v>
      </c>
      <c r="H150" s="68">
        <f t="shared" si="29"/>
        <v>7</v>
      </c>
      <c r="I150" s="12">
        <f t="shared" si="30"/>
        <v>21</v>
      </c>
      <c r="J150" s="12">
        <f t="shared" si="31"/>
        <v>74.46</v>
      </c>
      <c r="K150" s="98" t="s">
        <v>8</v>
      </c>
      <c r="L150" s="101" t="s">
        <v>227</v>
      </c>
      <c r="M150" s="187"/>
      <c r="N150" s="162"/>
      <c r="O150" s="187"/>
      <c r="P150" s="162"/>
      <c r="Q150" s="12"/>
      <c r="R150" s="310"/>
      <c r="S150" s="313"/>
      <c r="T150" s="315"/>
      <c r="U150" s="310"/>
      <c r="V150" s="320"/>
      <c r="W150" s="366"/>
      <c r="X150" s="289"/>
    </row>
    <row r="151" spans="1:24" ht="12.75" customHeight="1">
      <c r="A151" s="296"/>
      <c r="B151" s="26" t="s">
        <v>77</v>
      </c>
      <c r="C151" s="14" t="s">
        <v>2</v>
      </c>
      <c r="D151" s="59">
        <v>25</v>
      </c>
      <c r="E151" s="12">
        <v>69.01</v>
      </c>
      <c r="F151" s="12">
        <f t="shared" si="28"/>
        <v>44.010000000000005</v>
      </c>
      <c r="G151" s="68">
        <v>0</v>
      </c>
      <c r="H151" s="68">
        <f t="shared" si="29"/>
        <v>7</v>
      </c>
      <c r="I151" s="12">
        <f t="shared" si="30"/>
        <v>21</v>
      </c>
      <c r="J151" s="12">
        <f t="shared" si="31"/>
        <v>65.01</v>
      </c>
      <c r="K151" s="98" t="s">
        <v>8</v>
      </c>
      <c r="L151" s="101" t="s">
        <v>227</v>
      </c>
      <c r="M151" s="187"/>
      <c r="N151" s="162"/>
      <c r="O151" s="187"/>
      <c r="P151" s="162"/>
      <c r="Q151" s="12"/>
      <c r="R151" s="310"/>
      <c r="S151" s="313"/>
      <c r="T151" s="315"/>
      <c r="U151" s="310"/>
      <c r="V151" s="320"/>
      <c r="W151" s="366"/>
      <c r="X151" s="289"/>
    </row>
    <row r="152" spans="1:24" ht="12.75" customHeight="1">
      <c r="A152" s="296"/>
      <c r="B152" s="26" t="s">
        <v>78</v>
      </c>
      <c r="C152" s="14" t="s">
        <v>2</v>
      </c>
      <c r="D152" s="59">
        <v>35</v>
      </c>
      <c r="E152" s="12">
        <v>78.26</v>
      </c>
      <c r="F152" s="12">
        <f t="shared" si="28"/>
        <v>43.260000000000005</v>
      </c>
      <c r="G152" s="68">
        <v>0</v>
      </c>
      <c r="H152" s="68">
        <f t="shared" si="29"/>
        <v>7</v>
      </c>
      <c r="I152" s="12">
        <f t="shared" si="30"/>
        <v>21</v>
      </c>
      <c r="J152" s="12">
        <f t="shared" si="31"/>
        <v>64.26</v>
      </c>
      <c r="K152" s="98" t="s">
        <v>8</v>
      </c>
      <c r="L152" s="101" t="s">
        <v>227</v>
      </c>
      <c r="M152" s="187"/>
      <c r="N152" s="162"/>
      <c r="O152" s="187"/>
      <c r="P152" s="162"/>
      <c r="Q152" s="12"/>
      <c r="R152" s="311"/>
      <c r="S152" s="313"/>
      <c r="T152" s="315"/>
      <c r="U152" s="310"/>
      <c r="V152" s="320"/>
      <c r="W152" s="366"/>
      <c r="X152" s="289"/>
    </row>
    <row r="153" spans="1:24" ht="12.75" customHeight="1">
      <c r="A153" s="296"/>
      <c r="B153" s="39" t="s">
        <v>79</v>
      </c>
      <c r="C153" s="34" t="s">
        <v>3</v>
      </c>
      <c r="D153" s="60">
        <v>6</v>
      </c>
      <c r="E153" s="35">
        <v>49.1</v>
      </c>
      <c r="F153" s="35">
        <f t="shared" si="28"/>
        <v>43.1</v>
      </c>
      <c r="G153" s="69">
        <v>0</v>
      </c>
      <c r="H153" s="69">
        <f t="shared" si="29"/>
        <v>7</v>
      </c>
      <c r="I153" s="35">
        <f t="shared" si="30"/>
        <v>21</v>
      </c>
      <c r="J153" s="35">
        <f t="shared" si="31"/>
        <v>64.1</v>
      </c>
      <c r="K153" s="36" t="s">
        <v>8</v>
      </c>
      <c r="L153" s="81" t="s">
        <v>227</v>
      </c>
      <c r="M153" s="187"/>
      <c r="N153" s="162"/>
      <c r="O153" s="187"/>
      <c r="P153" s="162"/>
      <c r="Q153" s="35"/>
      <c r="R153" s="303">
        <v>2</v>
      </c>
      <c r="S153" s="316">
        <f>INT(Q153)+INT(Q154)+INT(Q155)+INT(Q156)+INT((SUM(Q153:Q156)-(INT(Q153)+INT(Q154)+INT(Q155)+INT(Q156)))/0.6)+SUM(Q153:Q156)-(INT(Q153)+INT(Q154)+INT(Q155)+INT(Q156))-0.6*INT((SUM(Q153:Q156)-(INT(Q153)+INT(Q154)+INT(Q155)+INT(Q156)))/0.6)</f>
        <v>136.16</v>
      </c>
      <c r="T153" s="300">
        <v>2</v>
      </c>
      <c r="U153" s="310"/>
      <c r="V153" s="320"/>
      <c r="W153" s="366"/>
      <c r="X153" s="289"/>
    </row>
    <row r="154" spans="1:24" ht="12.75" customHeight="1">
      <c r="A154" s="296"/>
      <c r="B154" s="39" t="s">
        <v>80</v>
      </c>
      <c r="C154" s="34" t="s">
        <v>3</v>
      </c>
      <c r="D154" s="60">
        <v>16</v>
      </c>
      <c r="E154" s="35">
        <v>74.56</v>
      </c>
      <c r="F154" s="35">
        <f t="shared" si="28"/>
        <v>58.56</v>
      </c>
      <c r="G154" s="69">
        <v>1</v>
      </c>
      <c r="H154" s="69">
        <f t="shared" si="29"/>
        <v>6</v>
      </c>
      <c r="I154" s="35">
        <f t="shared" si="30"/>
        <v>18</v>
      </c>
      <c r="J154" s="35">
        <f t="shared" si="31"/>
        <v>76.56</v>
      </c>
      <c r="K154" s="97"/>
      <c r="L154" s="90"/>
      <c r="M154" s="251"/>
      <c r="N154" s="260">
        <v>11</v>
      </c>
      <c r="O154" s="188"/>
      <c r="P154" s="260">
        <v>6</v>
      </c>
      <c r="Q154" s="35">
        <f>J154</f>
        <v>76.56</v>
      </c>
      <c r="R154" s="304"/>
      <c r="S154" s="316"/>
      <c r="T154" s="300"/>
      <c r="U154" s="310"/>
      <c r="V154" s="320"/>
      <c r="W154" s="366"/>
      <c r="X154" s="289"/>
    </row>
    <row r="155" spans="1:24" ht="12.75" customHeight="1">
      <c r="A155" s="296"/>
      <c r="B155" s="39" t="s">
        <v>81</v>
      </c>
      <c r="C155" s="34" t="s">
        <v>3</v>
      </c>
      <c r="D155" s="60">
        <v>26</v>
      </c>
      <c r="E155" s="35">
        <v>73.06</v>
      </c>
      <c r="F155" s="35">
        <f t="shared" si="28"/>
        <v>47.06</v>
      </c>
      <c r="G155" s="69">
        <v>0</v>
      </c>
      <c r="H155" s="69">
        <f t="shared" si="29"/>
        <v>7</v>
      </c>
      <c r="I155" s="35">
        <f t="shared" si="30"/>
        <v>21</v>
      </c>
      <c r="J155" s="35">
        <f t="shared" si="31"/>
        <v>68.06</v>
      </c>
      <c r="K155" s="36" t="s">
        <v>8</v>
      </c>
      <c r="L155" s="81" t="s">
        <v>227</v>
      </c>
      <c r="M155" s="252"/>
      <c r="N155" s="261"/>
      <c r="O155" s="187"/>
      <c r="P155" s="261"/>
      <c r="Q155" s="35"/>
      <c r="R155" s="304"/>
      <c r="S155" s="316"/>
      <c r="T155" s="300"/>
      <c r="U155" s="310"/>
      <c r="V155" s="320"/>
      <c r="W155" s="366"/>
      <c r="X155" s="289"/>
    </row>
    <row r="156" spans="1:24" ht="13.5" customHeight="1" thickBot="1">
      <c r="A156" s="297"/>
      <c r="B156" s="43" t="s">
        <v>82</v>
      </c>
      <c r="C156" s="41" t="s">
        <v>3</v>
      </c>
      <c r="D156" s="63">
        <v>36</v>
      </c>
      <c r="E156" s="42">
        <v>77.2</v>
      </c>
      <c r="F156" s="42">
        <f t="shared" si="28"/>
        <v>41.2</v>
      </c>
      <c r="G156" s="72">
        <v>1</v>
      </c>
      <c r="H156" s="72">
        <f t="shared" si="29"/>
        <v>6</v>
      </c>
      <c r="I156" s="42">
        <f t="shared" si="30"/>
        <v>18</v>
      </c>
      <c r="J156" s="42">
        <f t="shared" si="31"/>
        <v>59.2</v>
      </c>
      <c r="K156" s="96"/>
      <c r="L156" s="91"/>
      <c r="M156" s="253"/>
      <c r="N156" s="262">
        <v>4</v>
      </c>
      <c r="O156" s="189"/>
      <c r="P156" s="262">
        <v>3</v>
      </c>
      <c r="Q156" s="42">
        <f>J156</f>
        <v>59.2</v>
      </c>
      <c r="R156" s="305"/>
      <c r="S156" s="317"/>
      <c r="T156" s="301"/>
      <c r="U156" s="318"/>
      <c r="V156" s="321"/>
      <c r="W156" s="367"/>
      <c r="X156" s="290"/>
    </row>
    <row r="157" spans="1:24" ht="12.75" customHeight="1" thickTop="1">
      <c r="A157" s="298" t="s">
        <v>54</v>
      </c>
      <c r="B157" s="57" t="s">
        <v>83</v>
      </c>
      <c r="C157" s="22" t="s">
        <v>2</v>
      </c>
      <c r="D157" s="23">
        <v>6</v>
      </c>
      <c r="E157" s="19">
        <v>55</v>
      </c>
      <c r="F157" s="19">
        <f t="shared" si="28"/>
        <v>49</v>
      </c>
      <c r="G157" s="74">
        <v>0</v>
      </c>
      <c r="H157" s="70">
        <f t="shared" si="29"/>
        <v>7</v>
      </c>
      <c r="I157" s="19">
        <f t="shared" si="30"/>
        <v>21</v>
      </c>
      <c r="J157" s="56">
        <f t="shared" si="31"/>
        <v>70</v>
      </c>
      <c r="K157" s="105" t="s">
        <v>8</v>
      </c>
      <c r="L157" s="106" t="s">
        <v>227</v>
      </c>
      <c r="M157" s="254"/>
      <c r="N157" s="263"/>
      <c r="O157" s="186"/>
      <c r="P157" s="263"/>
      <c r="Q157" s="19"/>
      <c r="R157" s="309">
        <v>1</v>
      </c>
      <c r="S157" s="312">
        <f>INT(Q157)+INT(Q158)+INT(Q159)+INT(Q160)+INT((SUM(Q157:Q160)-(INT(Q157)+INT(Q158)+INT(Q159)+INT(Q160)))/0.6)+SUM(Q157:Q160)-(INT(Q157)+INT(Q158)+INT(Q159)+INT(Q160))-0.6*INT((SUM(Q157:Q160)-(INT(Q157)+INT(Q158)+INT(Q159)+INT(Q160)))/0.6)</f>
        <v>58.510000000000005</v>
      </c>
      <c r="T157" s="314">
        <v>2</v>
      </c>
      <c r="U157" s="309">
        <v>2</v>
      </c>
      <c r="V157" s="319">
        <f>INT(Q157)+INT(Q158)+INT(Q159)+INT(Q160)+INT(Q161)+INT(Q162)+INT(Q163)+INT(Q164)+INT((SUM(Q157:Q164)-(INT(Q157)+INT(Q158)+INT(Q159)+INT(Q160)+INT(Q161)+INT(Q162)+INT(Q163)+INT(Q164)))/0.6)+SUM(Q157:Q164)-(INT(Q157)+INT(Q158)+INT(Q159)+INT(Q160)+INT(Q161)+INT(Q162)+INT(Q163)+INT(Q164))-0.6*INT((SUM(Q157:Q164)-(INT(Q157)+INT(Q158)+INT(Q159)+INT(Q160)+INT(Q161)+INT(Q162)+INT(Q163)+INT(Q164)))/0.6)</f>
        <v>115.17000000000002</v>
      </c>
      <c r="W157" s="307">
        <v>2</v>
      </c>
      <c r="X157" s="286">
        <v>2</v>
      </c>
    </row>
    <row r="158" spans="1:24" ht="12.75" customHeight="1">
      <c r="A158" s="322"/>
      <c r="B158" s="25" t="s">
        <v>84</v>
      </c>
      <c r="C158" s="22" t="s">
        <v>2</v>
      </c>
      <c r="D158" s="59">
        <v>16</v>
      </c>
      <c r="E158" s="12">
        <v>49.37</v>
      </c>
      <c r="F158" s="12">
        <f t="shared" si="28"/>
        <v>33.37</v>
      </c>
      <c r="G158" s="68">
        <v>0</v>
      </c>
      <c r="H158" s="68">
        <f t="shared" si="29"/>
        <v>7</v>
      </c>
      <c r="I158" s="12">
        <f t="shared" si="30"/>
        <v>21</v>
      </c>
      <c r="J158" s="12">
        <f t="shared" si="31"/>
        <v>54.37</v>
      </c>
      <c r="K158" s="16" t="s">
        <v>8</v>
      </c>
      <c r="L158" s="82" t="s">
        <v>227</v>
      </c>
      <c r="M158" s="252"/>
      <c r="N158" s="261"/>
      <c r="O158" s="187"/>
      <c r="P158" s="261"/>
      <c r="Q158" s="12"/>
      <c r="R158" s="310"/>
      <c r="S158" s="313"/>
      <c r="T158" s="315"/>
      <c r="U158" s="310"/>
      <c r="V158" s="320"/>
      <c r="W158" s="307"/>
      <c r="X158" s="286"/>
    </row>
    <row r="159" spans="1:24" ht="12.75" customHeight="1">
      <c r="A159" s="322"/>
      <c r="B159" s="25" t="s">
        <v>85</v>
      </c>
      <c r="C159" s="14" t="s">
        <v>2</v>
      </c>
      <c r="D159" s="59">
        <v>26</v>
      </c>
      <c r="E159" s="12">
        <v>71.37</v>
      </c>
      <c r="F159" s="12">
        <f t="shared" si="28"/>
        <v>45.370000000000005</v>
      </c>
      <c r="G159" s="68">
        <v>0</v>
      </c>
      <c r="H159" s="68">
        <f t="shared" si="29"/>
        <v>7</v>
      </c>
      <c r="I159" s="12">
        <f t="shared" si="30"/>
        <v>21</v>
      </c>
      <c r="J159" s="12">
        <f t="shared" si="31"/>
        <v>66.37</v>
      </c>
      <c r="K159" s="16" t="s">
        <v>8</v>
      </c>
      <c r="L159" s="82" t="s">
        <v>227</v>
      </c>
      <c r="M159" s="252"/>
      <c r="N159" s="261"/>
      <c r="O159" s="187"/>
      <c r="P159" s="261"/>
      <c r="Q159" s="12"/>
      <c r="R159" s="310"/>
      <c r="S159" s="313"/>
      <c r="T159" s="315"/>
      <c r="U159" s="310"/>
      <c r="V159" s="320"/>
      <c r="W159" s="307"/>
      <c r="X159" s="286"/>
    </row>
    <row r="160" spans="1:24" ht="12.75" customHeight="1">
      <c r="A160" s="322"/>
      <c r="B160" s="25" t="s">
        <v>86</v>
      </c>
      <c r="C160" s="14" t="s">
        <v>2</v>
      </c>
      <c r="D160" s="59">
        <v>36</v>
      </c>
      <c r="E160" s="12">
        <v>76.51</v>
      </c>
      <c r="F160" s="12">
        <f t="shared" si="28"/>
        <v>40.510000000000005</v>
      </c>
      <c r="G160" s="68">
        <v>1</v>
      </c>
      <c r="H160" s="68">
        <f t="shared" si="29"/>
        <v>6</v>
      </c>
      <c r="I160" s="12">
        <f t="shared" si="30"/>
        <v>18</v>
      </c>
      <c r="J160" s="12">
        <f t="shared" si="31"/>
        <v>58.510000000000005</v>
      </c>
      <c r="K160" s="16"/>
      <c r="L160" s="82"/>
      <c r="M160" s="251"/>
      <c r="N160" s="260">
        <v>2</v>
      </c>
      <c r="O160" s="188"/>
      <c r="P160" s="260">
        <v>2</v>
      </c>
      <c r="Q160" s="12">
        <f>J160</f>
        <v>58.510000000000005</v>
      </c>
      <c r="R160" s="311"/>
      <c r="S160" s="313"/>
      <c r="T160" s="315"/>
      <c r="U160" s="310"/>
      <c r="V160" s="320"/>
      <c r="W160" s="307"/>
      <c r="X160" s="286"/>
    </row>
    <row r="161" spans="1:24" ht="12.75" customHeight="1">
      <c r="A161" s="322"/>
      <c r="B161" s="39" t="s">
        <v>87</v>
      </c>
      <c r="C161" s="34" t="s">
        <v>3</v>
      </c>
      <c r="D161" s="60">
        <v>7</v>
      </c>
      <c r="E161" s="35">
        <v>55.06</v>
      </c>
      <c r="F161" s="35">
        <f t="shared" si="28"/>
        <v>48.06</v>
      </c>
      <c r="G161" s="69">
        <v>0</v>
      </c>
      <c r="H161" s="69">
        <f t="shared" si="29"/>
        <v>7</v>
      </c>
      <c r="I161" s="35">
        <f t="shared" si="30"/>
        <v>21</v>
      </c>
      <c r="J161" s="35">
        <f t="shared" si="31"/>
        <v>69.06</v>
      </c>
      <c r="K161" s="36" t="s">
        <v>8</v>
      </c>
      <c r="L161" s="81" t="s">
        <v>227</v>
      </c>
      <c r="M161" s="252"/>
      <c r="N161" s="261"/>
      <c r="O161" s="187"/>
      <c r="P161" s="261"/>
      <c r="Q161" s="35"/>
      <c r="R161" s="303">
        <v>1</v>
      </c>
      <c r="S161" s="316">
        <f>INT(Q161)+INT(Q162)+INT(Q163)+INT(Q164)+INT((SUM(Q161:Q164)-(INT(Q161)+INT(Q162)+INT(Q163)+INT(Q164)))/0.6)+SUM(Q161:Q164)-(INT(Q161)+INT(Q162)+INT(Q163)+INT(Q164))-0.6*INT((SUM(Q161:Q164)-(INT(Q161)+INT(Q162)+INT(Q163)+INT(Q164)))/0.6)</f>
        <v>56.260000000000005</v>
      </c>
      <c r="T161" s="300">
        <v>3</v>
      </c>
      <c r="U161" s="310"/>
      <c r="V161" s="320"/>
      <c r="W161" s="307"/>
      <c r="X161" s="286"/>
    </row>
    <row r="162" spans="1:24" ht="12.75" customHeight="1">
      <c r="A162" s="322"/>
      <c r="B162" s="39" t="s">
        <v>88</v>
      </c>
      <c r="C162" s="34" t="s">
        <v>3</v>
      </c>
      <c r="D162" s="60">
        <v>17</v>
      </c>
      <c r="E162" s="35">
        <v>70.12</v>
      </c>
      <c r="F162" s="35">
        <f t="shared" si="28"/>
        <v>53.120000000000005</v>
      </c>
      <c r="G162" s="69">
        <v>0</v>
      </c>
      <c r="H162" s="69">
        <f t="shared" si="29"/>
        <v>7</v>
      </c>
      <c r="I162" s="35">
        <f t="shared" si="30"/>
        <v>21</v>
      </c>
      <c r="J162" s="35">
        <f t="shared" si="31"/>
        <v>74.12</v>
      </c>
      <c r="K162" s="36" t="s">
        <v>8</v>
      </c>
      <c r="L162" s="81" t="s">
        <v>227</v>
      </c>
      <c r="M162" s="252"/>
      <c r="N162" s="261"/>
      <c r="O162" s="187"/>
      <c r="P162" s="261"/>
      <c r="Q162" s="35"/>
      <c r="R162" s="304"/>
      <c r="S162" s="316"/>
      <c r="T162" s="300"/>
      <c r="U162" s="310"/>
      <c r="V162" s="320"/>
      <c r="W162" s="307"/>
      <c r="X162" s="286"/>
    </row>
    <row r="163" spans="1:24" ht="12.75" customHeight="1">
      <c r="A163" s="322"/>
      <c r="B163" s="39" t="s">
        <v>89</v>
      </c>
      <c r="C163" s="34" t="s">
        <v>3</v>
      </c>
      <c r="D163" s="60">
        <v>27</v>
      </c>
      <c r="E163" s="35">
        <v>70.31</v>
      </c>
      <c r="F163" s="35">
        <f t="shared" si="28"/>
        <v>43.31</v>
      </c>
      <c r="G163" s="69">
        <v>0</v>
      </c>
      <c r="H163" s="69">
        <f t="shared" si="29"/>
        <v>7</v>
      </c>
      <c r="I163" s="35">
        <f t="shared" si="30"/>
        <v>21</v>
      </c>
      <c r="J163" s="35">
        <f t="shared" si="31"/>
        <v>64.31</v>
      </c>
      <c r="K163" s="36" t="s">
        <v>8</v>
      </c>
      <c r="L163" s="81" t="s">
        <v>227</v>
      </c>
      <c r="M163" s="252"/>
      <c r="N163" s="261"/>
      <c r="O163" s="187"/>
      <c r="P163" s="261"/>
      <c r="Q163" s="35"/>
      <c r="R163" s="304"/>
      <c r="S163" s="316"/>
      <c r="T163" s="300"/>
      <c r="U163" s="310"/>
      <c r="V163" s="320"/>
      <c r="W163" s="307"/>
      <c r="X163" s="286"/>
    </row>
    <row r="164" spans="1:24" ht="12.75" customHeight="1" thickBot="1">
      <c r="A164" s="322"/>
      <c r="B164" s="40" t="s">
        <v>90</v>
      </c>
      <c r="C164" s="37" t="s">
        <v>3</v>
      </c>
      <c r="D164" s="64">
        <v>37</v>
      </c>
      <c r="E164" s="38">
        <v>75.26</v>
      </c>
      <c r="F164" s="38">
        <f t="shared" si="28"/>
        <v>38.260000000000005</v>
      </c>
      <c r="G164" s="73">
        <v>1</v>
      </c>
      <c r="H164" s="72">
        <f t="shared" si="29"/>
        <v>6</v>
      </c>
      <c r="I164" s="42">
        <f t="shared" si="30"/>
        <v>18</v>
      </c>
      <c r="J164" s="35">
        <f t="shared" si="31"/>
        <v>56.260000000000005</v>
      </c>
      <c r="K164" s="36"/>
      <c r="L164" s="81"/>
      <c r="M164" s="255"/>
      <c r="N164" s="264">
        <v>3</v>
      </c>
      <c r="O164" s="190"/>
      <c r="P164" s="264">
        <v>2</v>
      </c>
      <c r="Q164" s="42">
        <f>J164</f>
        <v>56.260000000000005</v>
      </c>
      <c r="R164" s="305"/>
      <c r="S164" s="317"/>
      <c r="T164" s="301"/>
      <c r="U164" s="318"/>
      <c r="V164" s="321"/>
      <c r="W164" s="308"/>
      <c r="X164" s="287"/>
    </row>
    <row r="165" spans="1:24" ht="13.5" customHeight="1" thickTop="1">
      <c r="A165" s="295" t="s">
        <v>22</v>
      </c>
      <c r="B165" s="29" t="s">
        <v>93</v>
      </c>
      <c r="C165" s="20" t="s">
        <v>2</v>
      </c>
      <c r="D165" s="8">
        <v>8</v>
      </c>
      <c r="E165" s="9">
        <v>51.19</v>
      </c>
      <c r="F165" s="9">
        <f t="shared" si="28"/>
        <v>43.19</v>
      </c>
      <c r="G165" s="67">
        <v>0</v>
      </c>
      <c r="H165" s="70">
        <f t="shared" si="29"/>
        <v>7</v>
      </c>
      <c r="I165" s="9">
        <f t="shared" si="30"/>
        <v>21</v>
      </c>
      <c r="J165" s="18">
        <f t="shared" si="31"/>
        <v>64.19</v>
      </c>
      <c r="K165" s="105" t="s">
        <v>8</v>
      </c>
      <c r="L165" s="106" t="s">
        <v>227</v>
      </c>
      <c r="M165" s="256"/>
      <c r="N165" s="265"/>
      <c r="O165" s="191"/>
      <c r="P165" s="265"/>
      <c r="Q165" s="19"/>
      <c r="R165" s="309">
        <v>1</v>
      </c>
      <c r="S165" s="312">
        <f>INT(Q165)+INT(Q166)+INT(Q167)+INT(Q168)+INT((SUM(Q165:Q168)-(INT(Q165)+INT(Q166)+INT(Q167)+INT(Q168)))/0.6)+SUM(Q165:Q168)-(INT(Q165)+INT(Q166)+INT(Q167)+INT(Q168))-0.6*INT((SUM(Q165:Q168)-(INT(Q165)+INT(Q166)+INT(Q167)+INT(Q168)))/0.6)</f>
        <v>40.56999999999999</v>
      </c>
      <c r="T165" s="314">
        <v>1</v>
      </c>
      <c r="U165" s="309">
        <v>4</v>
      </c>
      <c r="V165" s="319">
        <f>INT(Q165)+INT(Q166)+INT(Q167)+INT(Q168)+INT(Q169)+INT(Q170)+INT(Q171)+INT(Q172)+INT((SUM(Q165:Q172)-(INT(Q165)+INT(Q166)+INT(Q167)+INT(Q168)+INT(Q169)+INT(Q170)+INT(Q171)+INT(Q172)))/0.6)+SUM(Q165:Q172)-(INT(Q165)+INT(Q166)+INT(Q167)+INT(Q168)+INT(Q169)+INT(Q170)+INT(Q171)+INT(Q172))-0.6*INT((SUM(Q165:Q172)-(INT(Q165)+INT(Q166)+INT(Q167)+INT(Q168)+INT(Q169)+INT(Q170)+INT(Q171)+INT(Q172)))/0.6)</f>
        <v>225.49</v>
      </c>
      <c r="W165" s="306">
        <v>1</v>
      </c>
      <c r="X165" s="285">
        <v>1</v>
      </c>
    </row>
    <row r="166" spans="1:24" ht="12.75" customHeight="1">
      <c r="A166" s="296"/>
      <c r="B166" s="30" t="s">
        <v>94</v>
      </c>
      <c r="C166" s="22" t="s">
        <v>2</v>
      </c>
      <c r="D166" s="59">
        <v>18</v>
      </c>
      <c r="E166" s="12">
        <v>50.46</v>
      </c>
      <c r="F166" s="12">
        <f t="shared" si="28"/>
        <v>32.46</v>
      </c>
      <c r="G166" s="68">
        <v>0</v>
      </c>
      <c r="H166" s="68">
        <f t="shared" si="29"/>
        <v>7</v>
      </c>
      <c r="I166" s="12">
        <f t="shared" si="30"/>
        <v>21</v>
      </c>
      <c r="J166" s="12">
        <f t="shared" si="31"/>
        <v>53.46</v>
      </c>
      <c r="K166" s="16" t="s">
        <v>8</v>
      </c>
      <c r="L166" s="82" t="s">
        <v>227</v>
      </c>
      <c r="M166" s="252"/>
      <c r="N166" s="261"/>
      <c r="O166" s="187"/>
      <c r="P166" s="261"/>
      <c r="Q166" s="12"/>
      <c r="R166" s="310"/>
      <c r="S166" s="313"/>
      <c r="T166" s="315"/>
      <c r="U166" s="310"/>
      <c r="V166" s="320"/>
      <c r="W166" s="307"/>
      <c r="X166" s="286"/>
    </row>
    <row r="167" spans="1:24" ht="12.75" customHeight="1">
      <c r="A167" s="296"/>
      <c r="B167" s="30" t="s">
        <v>35</v>
      </c>
      <c r="C167" s="14" t="s">
        <v>2</v>
      </c>
      <c r="D167" s="59">
        <v>28</v>
      </c>
      <c r="E167" s="12">
        <v>56.36</v>
      </c>
      <c r="F167" s="12">
        <f t="shared" si="28"/>
        <v>28.36</v>
      </c>
      <c r="G167" s="68">
        <v>0</v>
      </c>
      <c r="H167" s="68">
        <f t="shared" si="29"/>
        <v>7</v>
      </c>
      <c r="I167" s="12">
        <f t="shared" si="30"/>
        <v>21</v>
      </c>
      <c r="J167" s="12">
        <f t="shared" si="31"/>
        <v>49.36</v>
      </c>
      <c r="K167" s="16" t="s">
        <v>8</v>
      </c>
      <c r="L167" s="82" t="s">
        <v>227</v>
      </c>
      <c r="M167" s="252"/>
      <c r="N167" s="261"/>
      <c r="O167" s="187"/>
      <c r="P167" s="261"/>
      <c r="Q167" s="12"/>
      <c r="R167" s="310"/>
      <c r="S167" s="313"/>
      <c r="T167" s="315"/>
      <c r="U167" s="310"/>
      <c r="V167" s="320"/>
      <c r="W167" s="307"/>
      <c r="X167" s="286"/>
    </row>
    <row r="168" spans="1:24" ht="12.75" customHeight="1">
      <c r="A168" s="296"/>
      <c r="B168" s="30" t="s">
        <v>95</v>
      </c>
      <c r="C168" s="14" t="s">
        <v>2</v>
      </c>
      <c r="D168" s="59">
        <v>38</v>
      </c>
      <c r="E168" s="12">
        <v>69.57</v>
      </c>
      <c r="F168" s="12">
        <f t="shared" si="28"/>
        <v>31.569999999999993</v>
      </c>
      <c r="G168" s="68">
        <v>4</v>
      </c>
      <c r="H168" s="68">
        <f t="shared" si="29"/>
        <v>3</v>
      </c>
      <c r="I168" s="12">
        <f t="shared" si="30"/>
        <v>9</v>
      </c>
      <c r="J168" s="12">
        <f t="shared" si="31"/>
        <v>40.56999999999999</v>
      </c>
      <c r="K168" s="16"/>
      <c r="L168" s="79"/>
      <c r="M168" s="251"/>
      <c r="N168" s="260">
        <v>1</v>
      </c>
      <c r="O168" s="188"/>
      <c r="P168" s="260">
        <v>1</v>
      </c>
      <c r="Q168" s="12">
        <f>J168</f>
        <v>40.56999999999999</v>
      </c>
      <c r="R168" s="311"/>
      <c r="S168" s="313"/>
      <c r="T168" s="315"/>
      <c r="U168" s="310"/>
      <c r="V168" s="320"/>
      <c r="W168" s="307"/>
      <c r="X168" s="286"/>
    </row>
    <row r="169" spans="1:24" ht="12.75" customHeight="1">
      <c r="A169" s="296"/>
      <c r="B169" s="33" t="s">
        <v>96</v>
      </c>
      <c r="C169" s="34" t="s">
        <v>3</v>
      </c>
      <c r="D169" s="60">
        <v>9</v>
      </c>
      <c r="E169" s="35">
        <v>68.41</v>
      </c>
      <c r="F169" s="35">
        <f t="shared" si="28"/>
        <v>59.41</v>
      </c>
      <c r="G169" s="69">
        <v>4</v>
      </c>
      <c r="H169" s="69">
        <f t="shared" si="29"/>
        <v>3</v>
      </c>
      <c r="I169" s="35">
        <f t="shared" si="30"/>
        <v>9</v>
      </c>
      <c r="J169" s="35">
        <f t="shared" si="31"/>
        <v>68.41</v>
      </c>
      <c r="K169" s="36"/>
      <c r="L169" s="80"/>
      <c r="M169" s="251"/>
      <c r="N169" s="260">
        <v>10</v>
      </c>
      <c r="O169" s="188"/>
      <c r="P169" s="260">
        <v>5</v>
      </c>
      <c r="Q169" s="35">
        <f>J169</f>
        <v>68.41</v>
      </c>
      <c r="R169" s="303">
        <v>3</v>
      </c>
      <c r="S169" s="316">
        <f>INT(Q169)+INT(Q170)+INT(Q171)+INT(Q172)+INT((SUM(Q169:Q172)-(INT(Q169)+INT(Q170)+INT(Q171)+INT(Q172)))/0.6)+SUM(Q169:Q172)-(INT(Q169)+INT(Q170)+INT(Q171)+INT(Q172))-0.6*INT((SUM(Q169:Q172)-(INT(Q169)+INT(Q170)+INT(Q171)+INT(Q172)))/0.6)</f>
        <v>184.52</v>
      </c>
      <c r="T169" s="300">
        <v>1</v>
      </c>
      <c r="U169" s="310"/>
      <c r="V169" s="320"/>
      <c r="W169" s="307"/>
      <c r="X169" s="286"/>
    </row>
    <row r="170" spans="1:24" ht="12.75" customHeight="1">
      <c r="A170" s="296"/>
      <c r="B170" s="33" t="s">
        <v>30</v>
      </c>
      <c r="C170" s="34" t="s">
        <v>3</v>
      </c>
      <c r="D170" s="60">
        <v>19</v>
      </c>
      <c r="E170" s="35">
        <v>68.28</v>
      </c>
      <c r="F170" s="35">
        <f t="shared" si="28"/>
        <v>49.28</v>
      </c>
      <c r="G170" s="69">
        <v>5</v>
      </c>
      <c r="H170" s="69">
        <f t="shared" si="29"/>
        <v>2</v>
      </c>
      <c r="I170" s="35">
        <f t="shared" si="30"/>
        <v>6</v>
      </c>
      <c r="J170" s="35">
        <f t="shared" si="31"/>
        <v>55.28</v>
      </c>
      <c r="K170" s="36"/>
      <c r="L170" s="80"/>
      <c r="M170" s="251"/>
      <c r="N170" s="260">
        <v>1</v>
      </c>
      <c r="O170" s="188"/>
      <c r="P170" s="260">
        <v>1</v>
      </c>
      <c r="Q170" s="35">
        <f>J170</f>
        <v>55.28</v>
      </c>
      <c r="R170" s="304"/>
      <c r="S170" s="316"/>
      <c r="T170" s="300"/>
      <c r="U170" s="310"/>
      <c r="V170" s="320"/>
      <c r="W170" s="307"/>
      <c r="X170" s="286"/>
    </row>
    <row r="171" spans="1:24" ht="12.75" customHeight="1">
      <c r="A171" s="296"/>
      <c r="B171" s="33" t="s">
        <v>97</v>
      </c>
      <c r="C171" s="34" t="s">
        <v>3</v>
      </c>
      <c r="D171" s="60">
        <v>29</v>
      </c>
      <c r="E171" s="35">
        <v>71.43</v>
      </c>
      <c r="F171" s="35">
        <f t="shared" si="28"/>
        <v>42.43000000000001</v>
      </c>
      <c r="G171" s="69">
        <v>1</v>
      </c>
      <c r="H171" s="69">
        <f t="shared" si="29"/>
        <v>6</v>
      </c>
      <c r="I171" s="35">
        <f t="shared" si="30"/>
        <v>18</v>
      </c>
      <c r="J171" s="35">
        <f t="shared" si="31"/>
        <v>60.43000000000001</v>
      </c>
      <c r="K171" s="36"/>
      <c r="L171" s="80"/>
      <c r="M171" s="251"/>
      <c r="N171" s="260">
        <v>6</v>
      </c>
      <c r="O171" s="188"/>
      <c r="P171" s="260">
        <v>4</v>
      </c>
      <c r="Q171" s="35">
        <f>J171</f>
        <v>60.43000000000001</v>
      </c>
      <c r="R171" s="304"/>
      <c r="S171" s="316"/>
      <c r="T171" s="300"/>
      <c r="U171" s="310"/>
      <c r="V171" s="320"/>
      <c r="W171" s="307"/>
      <c r="X171" s="286"/>
    </row>
    <row r="172" spans="1:24" ht="13.5" customHeight="1" thickBot="1">
      <c r="A172" s="297"/>
      <c r="B172" s="44" t="s">
        <v>98</v>
      </c>
      <c r="C172" s="41" t="s">
        <v>3</v>
      </c>
      <c r="D172" s="63">
        <v>39</v>
      </c>
      <c r="E172" s="42">
        <v>78.56</v>
      </c>
      <c r="F172" s="42">
        <f t="shared" si="28"/>
        <v>39.56</v>
      </c>
      <c r="G172" s="72">
        <v>0</v>
      </c>
      <c r="H172" s="72">
        <f t="shared" si="29"/>
        <v>7</v>
      </c>
      <c r="I172" s="42">
        <f t="shared" si="30"/>
        <v>21</v>
      </c>
      <c r="J172" s="42">
        <f t="shared" si="31"/>
        <v>60.56</v>
      </c>
      <c r="K172" s="36" t="s">
        <v>8</v>
      </c>
      <c r="L172" s="81" t="s">
        <v>227</v>
      </c>
      <c r="M172" s="257"/>
      <c r="N172" s="266"/>
      <c r="O172" s="192"/>
      <c r="P172" s="266"/>
      <c r="Q172" s="42"/>
      <c r="R172" s="305"/>
      <c r="S172" s="317"/>
      <c r="T172" s="301"/>
      <c r="U172" s="318"/>
      <c r="V172" s="321"/>
      <c r="W172" s="308"/>
      <c r="X172" s="287"/>
    </row>
    <row r="173" spans="1:24" ht="13.5" customHeight="1" thickTop="1">
      <c r="A173" s="298" t="s">
        <v>20</v>
      </c>
      <c r="B173" s="27" t="s">
        <v>104</v>
      </c>
      <c r="C173" s="10" t="s">
        <v>2</v>
      </c>
      <c r="D173" s="9">
        <v>10</v>
      </c>
      <c r="E173" s="9">
        <v>62.37</v>
      </c>
      <c r="F173" s="9">
        <f t="shared" si="28"/>
        <v>52.37</v>
      </c>
      <c r="G173" s="67">
        <v>1</v>
      </c>
      <c r="H173" s="70">
        <f t="shared" si="29"/>
        <v>6</v>
      </c>
      <c r="I173" s="9">
        <f t="shared" si="30"/>
        <v>18</v>
      </c>
      <c r="J173" s="18">
        <f t="shared" si="31"/>
        <v>70.37</v>
      </c>
      <c r="K173" s="15"/>
      <c r="L173" s="94"/>
      <c r="M173" s="258"/>
      <c r="N173" s="267">
        <v>3</v>
      </c>
      <c r="O173" s="193"/>
      <c r="P173" s="267">
        <v>3</v>
      </c>
      <c r="Q173" s="19">
        <f>J173</f>
        <v>70.37</v>
      </c>
      <c r="R173" s="309">
        <v>1</v>
      </c>
      <c r="S173" s="312">
        <f>INT(Q173)+INT(Q174)+INT(Q175)+INT(Q176)+INT((SUM(Q173:Q176)-(INT(Q173)+INT(Q174)+INT(Q175)+INT(Q176)))/0.6)+SUM(Q173:Q176)-(INT(Q173)+INT(Q174)+INT(Q175)+INT(Q176))-0.6*INT((SUM(Q173:Q176)-(INT(Q173)+INT(Q174)+INT(Q175)+INT(Q176)))/0.6)</f>
        <v>70.37</v>
      </c>
      <c r="T173" s="314">
        <v>3</v>
      </c>
      <c r="U173" s="309">
        <v>1</v>
      </c>
      <c r="V173" s="319">
        <f>INT(Q173)+INT(Q174)+INT(Q175)+INT(Q176)+INT(Q177)+INT(Q178)+INT(Q179)+INT(Q180)+INT((SUM(Q173:Q180)-(INT(Q173)+INT(Q174)+INT(Q175)+INT(Q176)+INT(Q177)+INT(Q178)+INT(Q179)+INT(Q180)))/0.6)+SUM(Q173:Q180)-(INT(Q173)+INT(Q174)+INT(Q175)+INT(Q176)+INT(Q177)+INT(Q178)+INT(Q179)+INT(Q180))-0.6*INT((SUM(Q173:Q180)-(INT(Q173)+INT(Q174)+INT(Q175)+INT(Q176)+INT(Q177)+INT(Q178)+INT(Q179)+INT(Q180)))/0.6)</f>
        <v>70.37</v>
      </c>
      <c r="W173" s="365">
        <v>4</v>
      </c>
      <c r="X173" s="288">
        <v>4</v>
      </c>
    </row>
    <row r="174" spans="1:24" ht="12.75" customHeight="1">
      <c r="A174" s="322"/>
      <c r="B174" s="28" t="s">
        <v>105</v>
      </c>
      <c r="C174" s="21" t="s">
        <v>2</v>
      </c>
      <c r="D174" s="61">
        <v>20</v>
      </c>
      <c r="E174" s="12">
        <v>62.12</v>
      </c>
      <c r="F174" s="12">
        <f t="shared" si="28"/>
        <v>42.12</v>
      </c>
      <c r="G174" s="68">
        <v>0</v>
      </c>
      <c r="H174" s="68">
        <f t="shared" si="29"/>
        <v>7</v>
      </c>
      <c r="I174" s="12">
        <f t="shared" si="30"/>
        <v>21</v>
      </c>
      <c r="J174" s="12">
        <f t="shared" si="31"/>
        <v>63.12</v>
      </c>
      <c r="K174" s="16" t="s">
        <v>8</v>
      </c>
      <c r="L174" s="82" t="s">
        <v>227</v>
      </c>
      <c r="M174" s="252"/>
      <c r="N174" s="261"/>
      <c r="O174" s="187"/>
      <c r="P174" s="261"/>
      <c r="Q174" s="12"/>
      <c r="R174" s="310"/>
      <c r="S174" s="313"/>
      <c r="T174" s="315"/>
      <c r="U174" s="310"/>
      <c r="V174" s="320"/>
      <c r="W174" s="366"/>
      <c r="X174" s="289"/>
    </row>
    <row r="175" spans="1:24" ht="12.75" customHeight="1">
      <c r="A175" s="322"/>
      <c r="B175" s="26" t="s">
        <v>106</v>
      </c>
      <c r="C175" s="13" t="s">
        <v>2</v>
      </c>
      <c r="D175" s="61">
        <v>30</v>
      </c>
      <c r="E175" s="12">
        <v>81.42</v>
      </c>
      <c r="F175" s="12">
        <f t="shared" si="28"/>
        <v>51.42</v>
      </c>
      <c r="G175" s="68">
        <v>0</v>
      </c>
      <c r="H175" s="68">
        <f t="shared" si="29"/>
        <v>7</v>
      </c>
      <c r="I175" s="12">
        <f t="shared" si="30"/>
        <v>21</v>
      </c>
      <c r="J175" s="12">
        <f t="shared" si="31"/>
        <v>72.42</v>
      </c>
      <c r="K175" s="16" t="s">
        <v>8</v>
      </c>
      <c r="L175" s="82" t="s">
        <v>227</v>
      </c>
      <c r="M175" s="252"/>
      <c r="N175" s="261"/>
      <c r="O175" s="187"/>
      <c r="P175" s="261"/>
      <c r="Q175" s="12"/>
      <c r="R175" s="310"/>
      <c r="S175" s="313"/>
      <c r="T175" s="315"/>
      <c r="U175" s="310"/>
      <c r="V175" s="320"/>
      <c r="W175" s="366"/>
      <c r="X175" s="289"/>
    </row>
    <row r="176" spans="1:24" ht="12.75" customHeight="1">
      <c r="A176" s="322"/>
      <c r="B176" s="26" t="s">
        <v>107</v>
      </c>
      <c r="C176" s="13" t="s">
        <v>2</v>
      </c>
      <c r="D176" s="61">
        <v>40</v>
      </c>
      <c r="E176" s="12">
        <v>85.06</v>
      </c>
      <c r="F176" s="12">
        <f t="shared" si="28"/>
        <v>45.06</v>
      </c>
      <c r="G176" s="68">
        <v>0</v>
      </c>
      <c r="H176" s="68">
        <f t="shared" si="29"/>
        <v>7</v>
      </c>
      <c r="I176" s="12">
        <f t="shared" si="30"/>
        <v>21</v>
      </c>
      <c r="J176" s="12">
        <f t="shared" si="31"/>
        <v>66.06</v>
      </c>
      <c r="K176" s="16" t="s">
        <v>8</v>
      </c>
      <c r="L176" s="82" t="s">
        <v>227</v>
      </c>
      <c r="M176" s="252"/>
      <c r="N176" s="261"/>
      <c r="O176" s="187"/>
      <c r="P176" s="261"/>
      <c r="Q176" s="12"/>
      <c r="R176" s="311"/>
      <c r="S176" s="313"/>
      <c r="T176" s="315"/>
      <c r="U176" s="310"/>
      <c r="V176" s="320"/>
      <c r="W176" s="366"/>
      <c r="X176" s="289"/>
    </row>
    <row r="177" spans="1:24" ht="12.75" customHeight="1">
      <c r="A177" s="322"/>
      <c r="B177" s="39" t="s">
        <v>108</v>
      </c>
      <c r="C177" s="34" t="s">
        <v>3</v>
      </c>
      <c r="D177" s="60">
        <v>1</v>
      </c>
      <c r="E177" s="35">
        <v>38.5</v>
      </c>
      <c r="F177" s="35">
        <f t="shared" si="28"/>
        <v>37.5</v>
      </c>
      <c r="G177" s="69">
        <v>0</v>
      </c>
      <c r="H177" s="69">
        <f t="shared" si="29"/>
        <v>7</v>
      </c>
      <c r="I177" s="35">
        <f t="shared" si="30"/>
        <v>21</v>
      </c>
      <c r="J177" s="35">
        <f t="shared" si="31"/>
        <v>58.5</v>
      </c>
      <c r="K177" s="36" t="s">
        <v>8</v>
      </c>
      <c r="L177" s="81" t="s">
        <v>227</v>
      </c>
      <c r="M177" s="252"/>
      <c r="N177" s="261"/>
      <c r="O177" s="187"/>
      <c r="P177" s="261"/>
      <c r="Q177" s="35"/>
      <c r="R177" s="303">
        <v>0</v>
      </c>
      <c r="S177" s="316">
        <f>INT(Q177)+INT(Q178)+INT(Q179)+INT(Q180)+INT((SUM(Q177:Q180)-(INT(Q177)+INT(Q178)+INT(Q179)+INT(Q180)))/0.6)+SUM(Q177:Q180)-(INT(Q177)+INT(Q178)+INT(Q179)+INT(Q180))-0.6*INT((SUM(Q177:Q180)-(INT(Q177)+INT(Q178)+INT(Q179)+INT(Q180)))/0.6)</f>
        <v>0</v>
      </c>
      <c r="T177" s="300">
        <v>4</v>
      </c>
      <c r="U177" s="310"/>
      <c r="V177" s="320"/>
      <c r="W177" s="366"/>
      <c r="X177" s="289"/>
    </row>
    <row r="178" spans="1:24" ht="12.75" customHeight="1">
      <c r="A178" s="322"/>
      <c r="B178" s="39" t="s">
        <v>109</v>
      </c>
      <c r="C178" s="34" t="s">
        <v>3</v>
      </c>
      <c r="D178" s="60">
        <v>11</v>
      </c>
      <c r="E178" s="35">
        <v>63.37</v>
      </c>
      <c r="F178" s="35">
        <f t="shared" si="28"/>
        <v>52.37</v>
      </c>
      <c r="G178" s="69">
        <v>0</v>
      </c>
      <c r="H178" s="69">
        <f t="shared" si="29"/>
        <v>7</v>
      </c>
      <c r="I178" s="35">
        <f t="shared" si="30"/>
        <v>21</v>
      </c>
      <c r="J178" s="35">
        <f t="shared" si="31"/>
        <v>73.37</v>
      </c>
      <c r="K178" s="36" t="s">
        <v>8</v>
      </c>
      <c r="L178" s="81" t="s">
        <v>227</v>
      </c>
      <c r="M178" s="252"/>
      <c r="N178" s="261"/>
      <c r="O178" s="187"/>
      <c r="P178" s="261"/>
      <c r="Q178" s="35"/>
      <c r="R178" s="304"/>
      <c r="S178" s="316"/>
      <c r="T178" s="300"/>
      <c r="U178" s="310"/>
      <c r="V178" s="320"/>
      <c r="W178" s="366"/>
      <c r="X178" s="289"/>
    </row>
    <row r="179" spans="1:24" ht="12.75" customHeight="1">
      <c r="A179" s="322"/>
      <c r="B179" s="39" t="s">
        <v>110</v>
      </c>
      <c r="C179" s="34" t="s">
        <v>3</v>
      </c>
      <c r="D179" s="60">
        <v>21</v>
      </c>
      <c r="E179" s="35">
        <v>82.05</v>
      </c>
      <c r="F179" s="35">
        <f t="shared" si="28"/>
        <v>61.05</v>
      </c>
      <c r="G179" s="69">
        <v>0</v>
      </c>
      <c r="H179" s="69">
        <f t="shared" si="29"/>
        <v>7</v>
      </c>
      <c r="I179" s="35">
        <f t="shared" si="30"/>
        <v>21</v>
      </c>
      <c r="J179" s="35">
        <f t="shared" si="31"/>
        <v>82.05</v>
      </c>
      <c r="K179" s="36" t="s">
        <v>8</v>
      </c>
      <c r="L179" s="81" t="s">
        <v>15</v>
      </c>
      <c r="M179" s="252"/>
      <c r="N179" s="261"/>
      <c r="O179" s="187"/>
      <c r="P179" s="261"/>
      <c r="Q179" s="35"/>
      <c r="R179" s="304"/>
      <c r="S179" s="316"/>
      <c r="T179" s="300"/>
      <c r="U179" s="310"/>
      <c r="V179" s="320"/>
      <c r="W179" s="366"/>
      <c r="X179" s="289"/>
    </row>
    <row r="180" spans="1:24" ht="13.5" customHeight="1" thickBot="1">
      <c r="A180" s="299"/>
      <c r="B180" s="43"/>
      <c r="C180" s="41" t="s">
        <v>3</v>
      </c>
      <c r="D180" s="42">
        <v>31</v>
      </c>
      <c r="E180" s="42"/>
      <c r="F180" s="42"/>
      <c r="G180" s="69"/>
      <c r="H180" s="72">
        <f t="shared" si="29"/>
        <v>7</v>
      </c>
      <c r="I180" s="42"/>
      <c r="J180" s="42"/>
      <c r="K180" s="96"/>
      <c r="L180" s="89"/>
      <c r="M180" s="259"/>
      <c r="N180" s="268"/>
      <c r="O180" s="194"/>
      <c r="P180" s="268"/>
      <c r="Q180" s="42"/>
      <c r="R180" s="305"/>
      <c r="S180" s="317"/>
      <c r="T180" s="301"/>
      <c r="U180" s="318"/>
      <c r="V180" s="321"/>
      <c r="W180" s="367"/>
      <c r="X180" s="290"/>
    </row>
    <row r="181" spans="1:24" ht="13.5" customHeight="1" thickTop="1">
      <c r="A181" s="295" t="s">
        <v>239</v>
      </c>
      <c r="B181" s="28" t="s">
        <v>186</v>
      </c>
      <c r="C181" s="22" t="s">
        <v>2</v>
      </c>
      <c r="D181" s="23">
        <v>50</v>
      </c>
      <c r="E181" s="19">
        <v>91.22</v>
      </c>
      <c r="F181" s="9">
        <f aca="true" t="shared" si="32" ref="F181:F198">E181-D181</f>
        <v>41.22</v>
      </c>
      <c r="G181" s="67">
        <v>0</v>
      </c>
      <c r="H181" s="70">
        <f aca="true" t="shared" si="33" ref="H181:H198">7-G181</f>
        <v>7</v>
      </c>
      <c r="I181" s="19">
        <f aca="true" t="shared" si="34" ref="I181:I198">3*H181</f>
        <v>21</v>
      </c>
      <c r="J181" s="56">
        <f aca="true" t="shared" si="35" ref="J181:J198">F181+I181</f>
        <v>62.22</v>
      </c>
      <c r="K181" s="16" t="s">
        <v>8</v>
      </c>
      <c r="L181" s="82" t="s">
        <v>227</v>
      </c>
      <c r="M181" s="256"/>
      <c r="N181" s="265"/>
      <c r="O181" s="191"/>
      <c r="P181" s="158"/>
      <c r="Q181" s="143"/>
      <c r="R181" s="120"/>
      <c r="S181" s="117"/>
      <c r="T181" s="120"/>
      <c r="U181" s="357"/>
      <c r="V181" s="362"/>
      <c r="W181" s="363"/>
      <c r="X181" s="288"/>
    </row>
    <row r="182" spans="1:24" ht="12.75" customHeight="1">
      <c r="A182" s="296"/>
      <c r="B182" s="26" t="s">
        <v>216</v>
      </c>
      <c r="C182" s="22" t="s">
        <v>2</v>
      </c>
      <c r="D182" s="59">
        <v>62</v>
      </c>
      <c r="E182" s="12">
        <v>96.04</v>
      </c>
      <c r="F182" s="12">
        <f t="shared" si="32"/>
        <v>34.040000000000006</v>
      </c>
      <c r="G182" s="68">
        <v>0</v>
      </c>
      <c r="H182" s="68">
        <f t="shared" si="33"/>
        <v>7</v>
      </c>
      <c r="I182" s="12">
        <f t="shared" si="34"/>
        <v>21</v>
      </c>
      <c r="J182" s="12">
        <f t="shared" si="35"/>
        <v>55.040000000000006</v>
      </c>
      <c r="K182" s="16" t="s">
        <v>8</v>
      </c>
      <c r="L182" s="82" t="s">
        <v>227</v>
      </c>
      <c r="M182" s="252"/>
      <c r="N182" s="261"/>
      <c r="O182" s="187"/>
      <c r="P182" s="159"/>
      <c r="Q182" s="144"/>
      <c r="R182" s="121"/>
      <c r="S182" s="118"/>
      <c r="T182" s="121"/>
      <c r="U182" s="355"/>
      <c r="V182" s="278"/>
      <c r="W182" s="364"/>
      <c r="X182" s="289"/>
    </row>
    <row r="183" spans="1:24" ht="12.75" customHeight="1">
      <c r="A183" s="296"/>
      <c r="B183" s="39" t="s">
        <v>195</v>
      </c>
      <c r="C183" s="34" t="s">
        <v>3</v>
      </c>
      <c r="D183" s="60">
        <v>87</v>
      </c>
      <c r="E183" s="35">
        <v>128.12</v>
      </c>
      <c r="F183" s="35">
        <f t="shared" si="32"/>
        <v>41.120000000000005</v>
      </c>
      <c r="G183" s="69">
        <v>0</v>
      </c>
      <c r="H183" s="69">
        <f t="shared" si="33"/>
        <v>7</v>
      </c>
      <c r="I183" s="35">
        <f t="shared" si="34"/>
        <v>21</v>
      </c>
      <c r="J183" s="35">
        <f t="shared" si="35"/>
        <v>62.120000000000005</v>
      </c>
      <c r="K183" s="36" t="s">
        <v>8</v>
      </c>
      <c r="L183" s="81" t="s">
        <v>227</v>
      </c>
      <c r="M183" s="252"/>
      <c r="N183" s="261"/>
      <c r="O183" s="187"/>
      <c r="P183" s="159"/>
      <c r="Q183" s="144"/>
      <c r="R183" s="121"/>
      <c r="S183" s="118"/>
      <c r="T183" s="121"/>
      <c r="U183" s="355"/>
      <c r="V183" s="278"/>
      <c r="W183" s="364"/>
      <c r="X183" s="289"/>
    </row>
    <row r="184" spans="1:24" ht="12.75" customHeight="1">
      <c r="A184" s="296"/>
      <c r="B184" s="39" t="s">
        <v>196</v>
      </c>
      <c r="C184" s="34" t="s">
        <v>3</v>
      </c>
      <c r="D184" s="60">
        <v>75</v>
      </c>
      <c r="E184" s="35">
        <v>138.09</v>
      </c>
      <c r="F184" s="35">
        <f t="shared" si="32"/>
        <v>63.09</v>
      </c>
      <c r="G184" s="69">
        <v>1</v>
      </c>
      <c r="H184" s="69">
        <f t="shared" si="33"/>
        <v>6</v>
      </c>
      <c r="I184" s="35">
        <f t="shared" si="34"/>
        <v>18</v>
      </c>
      <c r="J184" s="35">
        <f t="shared" si="35"/>
        <v>81.09</v>
      </c>
      <c r="K184" s="36" t="s">
        <v>8</v>
      </c>
      <c r="L184" s="81" t="s">
        <v>15</v>
      </c>
      <c r="M184" s="252"/>
      <c r="N184" s="261"/>
      <c r="O184" s="187"/>
      <c r="P184" s="159"/>
      <c r="Q184" s="144"/>
      <c r="R184" s="121"/>
      <c r="S184" s="118"/>
      <c r="T184" s="121"/>
      <c r="U184" s="355"/>
      <c r="V184" s="278"/>
      <c r="W184" s="364"/>
      <c r="X184" s="289"/>
    </row>
    <row r="185" spans="1:24" ht="12.75" customHeight="1">
      <c r="A185" s="296"/>
      <c r="B185" s="39" t="s">
        <v>197</v>
      </c>
      <c r="C185" s="34" t="s">
        <v>3</v>
      </c>
      <c r="D185" s="60">
        <v>85</v>
      </c>
      <c r="E185" s="35">
        <v>126.36</v>
      </c>
      <c r="F185" s="35">
        <f t="shared" si="32"/>
        <v>41.36</v>
      </c>
      <c r="G185" s="69">
        <v>1</v>
      </c>
      <c r="H185" s="69">
        <f t="shared" si="33"/>
        <v>6</v>
      </c>
      <c r="I185" s="35">
        <f t="shared" si="34"/>
        <v>18</v>
      </c>
      <c r="J185" s="35">
        <f t="shared" si="35"/>
        <v>59.36</v>
      </c>
      <c r="K185" s="97"/>
      <c r="L185" s="90"/>
      <c r="M185" s="251"/>
      <c r="N185" s="260">
        <v>5</v>
      </c>
      <c r="O185" s="187"/>
      <c r="P185" s="159"/>
      <c r="Q185" s="144"/>
      <c r="R185" s="121"/>
      <c r="S185" s="118"/>
      <c r="T185" s="121"/>
      <c r="U185" s="355"/>
      <c r="V185" s="278"/>
      <c r="W185" s="364"/>
      <c r="X185" s="289"/>
    </row>
    <row r="186" spans="1:24" ht="13.5" customHeight="1">
      <c r="A186" s="296"/>
      <c r="B186" s="40" t="s">
        <v>201</v>
      </c>
      <c r="C186" s="37" t="s">
        <v>3</v>
      </c>
      <c r="D186" s="64">
        <v>63</v>
      </c>
      <c r="E186" s="38">
        <v>104.46</v>
      </c>
      <c r="F186" s="38">
        <f t="shared" si="32"/>
        <v>41.459999999999994</v>
      </c>
      <c r="G186" s="73">
        <v>0</v>
      </c>
      <c r="H186" s="69">
        <f t="shared" si="33"/>
        <v>7</v>
      </c>
      <c r="I186" s="35">
        <f t="shared" si="34"/>
        <v>21</v>
      </c>
      <c r="J186" s="35">
        <f t="shared" si="35"/>
        <v>62.459999999999994</v>
      </c>
      <c r="K186" s="36" t="s">
        <v>8</v>
      </c>
      <c r="L186" s="81" t="s">
        <v>227</v>
      </c>
      <c r="M186" s="252"/>
      <c r="N186" s="261"/>
      <c r="O186" s="187"/>
      <c r="P186" s="159"/>
      <c r="Q186" s="144"/>
      <c r="R186" s="121"/>
      <c r="S186" s="118"/>
      <c r="T186" s="121"/>
      <c r="U186" s="355"/>
      <c r="V186" s="278"/>
      <c r="W186" s="364"/>
      <c r="X186" s="289"/>
    </row>
    <row r="187" spans="1:25" ht="12.75" customHeight="1">
      <c r="A187" s="296"/>
      <c r="B187" s="39" t="s">
        <v>202</v>
      </c>
      <c r="C187" s="34" t="s">
        <v>3</v>
      </c>
      <c r="D187" s="35">
        <v>73</v>
      </c>
      <c r="E187" s="35">
        <v>110.3</v>
      </c>
      <c r="F187" s="35">
        <f t="shared" si="32"/>
        <v>37.3</v>
      </c>
      <c r="G187" s="73">
        <v>1</v>
      </c>
      <c r="H187" s="69">
        <f t="shared" si="33"/>
        <v>6</v>
      </c>
      <c r="I187" s="35">
        <f t="shared" si="34"/>
        <v>18</v>
      </c>
      <c r="J187" s="35">
        <f t="shared" si="35"/>
        <v>55.3</v>
      </c>
      <c r="K187" s="36"/>
      <c r="L187" s="80"/>
      <c r="M187" s="251"/>
      <c r="N187" s="260">
        <v>2</v>
      </c>
      <c r="O187" s="187"/>
      <c r="P187" s="159"/>
      <c r="Q187" s="144"/>
      <c r="R187" s="121"/>
      <c r="S187" s="118"/>
      <c r="T187" s="121"/>
      <c r="U187" s="355"/>
      <c r="V187" s="278"/>
      <c r="W187" s="355"/>
      <c r="X187" s="291"/>
      <c r="Y187" s="7"/>
    </row>
    <row r="188" spans="1:25" ht="12.75" customHeight="1">
      <c r="A188" s="296"/>
      <c r="B188" s="39" t="s">
        <v>203</v>
      </c>
      <c r="C188" s="34" t="s">
        <v>3</v>
      </c>
      <c r="D188" s="60">
        <v>83</v>
      </c>
      <c r="E188" s="35">
        <v>126.33</v>
      </c>
      <c r="F188" s="35">
        <f t="shared" si="32"/>
        <v>43.33</v>
      </c>
      <c r="G188" s="69">
        <v>1</v>
      </c>
      <c r="H188" s="69">
        <f t="shared" si="33"/>
        <v>6</v>
      </c>
      <c r="I188" s="35">
        <f t="shared" si="34"/>
        <v>18</v>
      </c>
      <c r="J188" s="35">
        <f t="shared" si="35"/>
        <v>61.33</v>
      </c>
      <c r="K188" s="36"/>
      <c r="L188" s="80"/>
      <c r="M188" s="251"/>
      <c r="N188" s="260">
        <v>7</v>
      </c>
      <c r="O188" s="187"/>
      <c r="P188" s="159"/>
      <c r="Q188" s="144"/>
      <c r="R188" s="121"/>
      <c r="S188" s="118"/>
      <c r="T188" s="121"/>
      <c r="U188" s="355"/>
      <c r="V188" s="278"/>
      <c r="W188" s="355"/>
      <c r="X188" s="291"/>
      <c r="Y188" s="7"/>
    </row>
    <row r="189" spans="1:25" ht="12.75" customHeight="1">
      <c r="A189" s="296"/>
      <c r="B189" s="39" t="s">
        <v>211</v>
      </c>
      <c r="C189" s="34" t="s">
        <v>3</v>
      </c>
      <c r="D189" s="60">
        <v>81</v>
      </c>
      <c r="E189" s="35">
        <v>131.15</v>
      </c>
      <c r="F189" s="35">
        <f t="shared" si="32"/>
        <v>50.150000000000006</v>
      </c>
      <c r="G189" s="69">
        <v>1</v>
      </c>
      <c r="H189" s="69">
        <f t="shared" si="33"/>
        <v>6</v>
      </c>
      <c r="I189" s="35">
        <f t="shared" si="34"/>
        <v>18</v>
      </c>
      <c r="J189" s="35">
        <f t="shared" si="35"/>
        <v>68.15</v>
      </c>
      <c r="K189" s="36"/>
      <c r="L189" s="80"/>
      <c r="M189" s="251"/>
      <c r="N189" s="260">
        <v>9</v>
      </c>
      <c r="O189" s="187"/>
      <c r="P189" s="159"/>
      <c r="Q189" s="144"/>
      <c r="R189" s="121"/>
      <c r="S189" s="118"/>
      <c r="T189" s="121"/>
      <c r="U189" s="355"/>
      <c r="V189" s="278"/>
      <c r="W189" s="355"/>
      <c r="X189" s="291"/>
      <c r="Y189" s="7"/>
    </row>
    <row r="190" spans="1:25" ht="12.75" customHeight="1" thickBot="1">
      <c r="A190" s="296"/>
      <c r="B190" s="43" t="s">
        <v>212</v>
      </c>
      <c r="C190" s="41" t="s">
        <v>3</v>
      </c>
      <c r="D190" s="63">
        <v>53</v>
      </c>
      <c r="E190" s="42">
        <v>97.01</v>
      </c>
      <c r="F190" s="42">
        <f t="shared" si="32"/>
        <v>44.010000000000005</v>
      </c>
      <c r="G190" s="72">
        <v>0</v>
      </c>
      <c r="H190" s="69">
        <f t="shared" si="33"/>
        <v>7</v>
      </c>
      <c r="I190" s="35">
        <f t="shared" si="34"/>
        <v>21</v>
      </c>
      <c r="J190" s="35">
        <f t="shared" si="35"/>
        <v>65.01</v>
      </c>
      <c r="K190" s="99" t="s">
        <v>8</v>
      </c>
      <c r="L190" s="108" t="s">
        <v>227</v>
      </c>
      <c r="M190" s="257"/>
      <c r="N190" s="266"/>
      <c r="O190" s="192"/>
      <c r="P190" s="269"/>
      <c r="Q190" s="144"/>
      <c r="R190" s="121"/>
      <c r="S190" s="118"/>
      <c r="T190" s="121"/>
      <c r="U190" s="355"/>
      <c r="V190" s="278"/>
      <c r="W190" s="355"/>
      <c r="X190" s="291"/>
      <c r="Y190" s="7"/>
    </row>
    <row r="191" spans="1:25" ht="12.75" customHeight="1" thickTop="1">
      <c r="A191" s="295" t="s">
        <v>241</v>
      </c>
      <c r="B191" s="24" t="s">
        <v>180</v>
      </c>
      <c r="C191" s="20" t="s">
        <v>2</v>
      </c>
      <c r="D191" s="62">
        <v>53</v>
      </c>
      <c r="E191" s="9">
        <v>102.27</v>
      </c>
      <c r="F191" s="9">
        <f t="shared" si="32"/>
        <v>49.269999999999996</v>
      </c>
      <c r="G191" s="67">
        <v>0</v>
      </c>
      <c r="H191" s="70">
        <f t="shared" si="33"/>
        <v>7</v>
      </c>
      <c r="I191" s="9">
        <f t="shared" si="34"/>
        <v>21</v>
      </c>
      <c r="J191" s="18">
        <f t="shared" si="35"/>
        <v>70.27</v>
      </c>
      <c r="K191" s="15" t="s">
        <v>8</v>
      </c>
      <c r="L191" s="88" t="s">
        <v>227</v>
      </c>
      <c r="M191" s="254"/>
      <c r="N191" s="263"/>
      <c r="O191" s="186"/>
      <c r="P191" s="158"/>
      <c r="Q191" s="144"/>
      <c r="R191" s="121"/>
      <c r="S191" s="118"/>
      <c r="T191" s="121"/>
      <c r="U191" s="355"/>
      <c r="V191" s="278"/>
      <c r="W191" s="294"/>
      <c r="X191" s="286"/>
      <c r="Y191" s="7"/>
    </row>
    <row r="192" spans="1:25" ht="12.75" customHeight="1">
      <c r="A192" s="296"/>
      <c r="B192" s="25" t="s">
        <v>181</v>
      </c>
      <c r="C192" s="14" t="s">
        <v>2</v>
      </c>
      <c r="D192" s="59">
        <v>63</v>
      </c>
      <c r="E192" s="12">
        <v>110.2</v>
      </c>
      <c r="F192" s="12">
        <f t="shared" si="32"/>
        <v>47.2</v>
      </c>
      <c r="G192" s="68">
        <v>0</v>
      </c>
      <c r="H192" s="68">
        <f t="shared" si="33"/>
        <v>7</v>
      </c>
      <c r="I192" s="12">
        <f t="shared" si="34"/>
        <v>21</v>
      </c>
      <c r="J192" s="12">
        <f t="shared" si="35"/>
        <v>68.2</v>
      </c>
      <c r="K192" s="16" t="s">
        <v>8</v>
      </c>
      <c r="L192" s="82" t="s">
        <v>227</v>
      </c>
      <c r="M192" s="252"/>
      <c r="N192" s="261"/>
      <c r="O192" s="187"/>
      <c r="P192" s="159"/>
      <c r="Q192" s="144"/>
      <c r="R192" s="121"/>
      <c r="S192" s="118"/>
      <c r="T192" s="121"/>
      <c r="U192" s="355"/>
      <c r="V192" s="278"/>
      <c r="W192" s="294"/>
      <c r="X192" s="286"/>
      <c r="Y192" s="7"/>
    </row>
    <row r="193" spans="1:25" ht="12.75" customHeight="1">
      <c r="A193" s="296"/>
      <c r="B193" s="25" t="s">
        <v>182</v>
      </c>
      <c r="C193" s="14" t="s">
        <v>2</v>
      </c>
      <c r="D193" s="59">
        <v>73</v>
      </c>
      <c r="E193" s="12">
        <v>115.35</v>
      </c>
      <c r="F193" s="12">
        <f t="shared" si="32"/>
        <v>42.349999999999994</v>
      </c>
      <c r="G193" s="68">
        <v>0</v>
      </c>
      <c r="H193" s="68">
        <f t="shared" si="33"/>
        <v>7</v>
      </c>
      <c r="I193" s="12">
        <f t="shared" si="34"/>
        <v>21</v>
      </c>
      <c r="J193" s="12">
        <f t="shared" si="35"/>
        <v>63.349999999999994</v>
      </c>
      <c r="K193" s="16" t="s">
        <v>8</v>
      </c>
      <c r="L193" s="82" t="s">
        <v>227</v>
      </c>
      <c r="M193" s="252"/>
      <c r="N193" s="261"/>
      <c r="O193" s="187"/>
      <c r="P193" s="159"/>
      <c r="Q193" s="144"/>
      <c r="R193" s="121"/>
      <c r="S193" s="118"/>
      <c r="T193" s="121"/>
      <c r="U193" s="355"/>
      <c r="V193" s="278"/>
      <c r="W193" s="294"/>
      <c r="X193" s="286"/>
      <c r="Y193" s="7"/>
    </row>
    <row r="194" spans="1:25" ht="12.75" customHeight="1">
      <c r="A194" s="296"/>
      <c r="B194" s="39" t="s">
        <v>198</v>
      </c>
      <c r="C194" s="34" t="s">
        <v>3</v>
      </c>
      <c r="D194" s="60">
        <v>54</v>
      </c>
      <c r="E194" s="35">
        <v>102.1</v>
      </c>
      <c r="F194" s="35">
        <f t="shared" si="32"/>
        <v>48.099999999999994</v>
      </c>
      <c r="G194" s="69">
        <v>1</v>
      </c>
      <c r="H194" s="69">
        <f t="shared" si="33"/>
        <v>6</v>
      </c>
      <c r="I194" s="35">
        <f t="shared" si="34"/>
        <v>18</v>
      </c>
      <c r="J194" s="35">
        <f t="shared" si="35"/>
        <v>66.1</v>
      </c>
      <c r="K194" s="36"/>
      <c r="L194" s="80"/>
      <c r="M194" s="251"/>
      <c r="N194" s="260">
        <v>8</v>
      </c>
      <c r="O194" s="187"/>
      <c r="P194" s="159"/>
      <c r="Q194" s="144"/>
      <c r="R194" s="121"/>
      <c r="S194" s="118"/>
      <c r="T194" s="121"/>
      <c r="U194" s="355"/>
      <c r="V194" s="278"/>
      <c r="W194" s="294"/>
      <c r="X194" s="286"/>
      <c r="Y194" s="7"/>
    </row>
    <row r="195" spans="1:25" ht="12.75" customHeight="1">
      <c r="A195" s="296"/>
      <c r="B195" s="51" t="s">
        <v>209</v>
      </c>
      <c r="C195" s="34" t="s">
        <v>3</v>
      </c>
      <c r="D195" s="60">
        <v>61</v>
      </c>
      <c r="E195" s="35">
        <v>113.43</v>
      </c>
      <c r="F195" s="35">
        <f t="shared" si="32"/>
        <v>52.43000000000001</v>
      </c>
      <c r="G195" s="69">
        <v>0</v>
      </c>
      <c r="H195" s="69">
        <f t="shared" si="33"/>
        <v>7</v>
      </c>
      <c r="I195" s="35">
        <f t="shared" si="34"/>
        <v>21</v>
      </c>
      <c r="J195" s="35">
        <f t="shared" si="35"/>
        <v>73.43</v>
      </c>
      <c r="K195" s="36" t="s">
        <v>8</v>
      </c>
      <c r="L195" s="81" t="s">
        <v>227</v>
      </c>
      <c r="M195" s="252"/>
      <c r="N195" s="261"/>
      <c r="O195" s="187"/>
      <c r="P195" s="159"/>
      <c r="Q195" s="144"/>
      <c r="R195" s="121"/>
      <c r="S195" s="118"/>
      <c r="T195" s="121"/>
      <c r="U195" s="355"/>
      <c r="V195" s="278"/>
      <c r="W195" s="294"/>
      <c r="X195" s="286"/>
      <c r="Y195" s="7"/>
    </row>
    <row r="196" spans="1:25" ht="12.75" customHeight="1">
      <c r="A196" s="296"/>
      <c r="B196" s="39" t="s">
        <v>199</v>
      </c>
      <c r="C196" s="34" t="s">
        <v>3</v>
      </c>
      <c r="D196" s="60">
        <v>64</v>
      </c>
      <c r="E196" s="35">
        <v>110.35</v>
      </c>
      <c r="F196" s="35">
        <f t="shared" si="32"/>
        <v>46.349999999999994</v>
      </c>
      <c r="G196" s="69">
        <v>0</v>
      </c>
      <c r="H196" s="69">
        <f t="shared" si="33"/>
        <v>7</v>
      </c>
      <c r="I196" s="35">
        <f t="shared" si="34"/>
        <v>21</v>
      </c>
      <c r="J196" s="35">
        <f t="shared" si="35"/>
        <v>67.35</v>
      </c>
      <c r="K196" s="36" t="s">
        <v>8</v>
      </c>
      <c r="L196" s="81" t="s">
        <v>227</v>
      </c>
      <c r="M196" s="252"/>
      <c r="N196" s="261"/>
      <c r="O196" s="187"/>
      <c r="P196" s="159"/>
      <c r="Q196" s="144"/>
      <c r="R196" s="121"/>
      <c r="S196" s="118"/>
      <c r="T196" s="121"/>
      <c r="U196" s="355"/>
      <c r="V196" s="278"/>
      <c r="W196" s="294"/>
      <c r="X196" s="286"/>
      <c r="Y196" s="7"/>
    </row>
    <row r="197" spans="1:24" ht="12.75" customHeight="1">
      <c r="A197" s="296"/>
      <c r="B197" s="39" t="s">
        <v>200</v>
      </c>
      <c r="C197" s="34" t="s">
        <v>3</v>
      </c>
      <c r="D197" s="60">
        <v>74</v>
      </c>
      <c r="E197" s="35">
        <v>93.2</v>
      </c>
      <c r="F197" s="35">
        <f t="shared" si="32"/>
        <v>19.200000000000003</v>
      </c>
      <c r="G197" s="69">
        <v>0</v>
      </c>
      <c r="H197" s="69">
        <f t="shared" si="33"/>
        <v>7</v>
      </c>
      <c r="I197" s="35">
        <f t="shared" si="34"/>
        <v>21</v>
      </c>
      <c r="J197" s="35">
        <f t="shared" si="35"/>
        <v>40.2</v>
      </c>
      <c r="K197" s="36" t="s">
        <v>8</v>
      </c>
      <c r="L197" s="81" t="s">
        <v>227</v>
      </c>
      <c r="M197" s="252"/>
      <c r="N197" s="261"/>
      <c r="O197" s="187"/>
      <c r="P197" s="159"/>
      <c r="Q197" s="144"/>
      <c r="R197" s="121"/>
      <c r="S197" s="118"/>
      <c r="T197" s="121"/>
      <c r="U197" s="355"/>
      <c r="V197" s="278"/>
      <c r="W197" s="294"/>
      <c r="X197" s="286"/>
    </row>
    <row r="198" spans="1:24" ht="12.75" customHeight="1" thickBot="1">
      <c r="A198" s="297"/>
      <c r="B198" s="43" t="s">
        <v>208</v>
      </c>
      <c r="C198" s="41" t="s">
        <v>3</v>
      </c>
      <c r="D198" s="63">
        <v>51</v>
      </c>
      <c r="E198" s="42">
        <v>114.51</v>
      </c>
      <c r="F198" s="42">
        <f t="shared" si="32"/>
        <v>63.510000000000005</v>
      </c>
      <c r="G198" s="72">
        <v>1</v>
      </c>
      <c r="H198" s="72">
        <f t="shared" si="33"/>
        <v>6</v>
      </c>
      <c r="I198" s="42">
        <f t="shared" si="34"/>
        <v>18</v>
      </c>
      <c r="J198" s="42">
        <f t="shared" si="35"/>
        <v>81.51</v>
      </c>
      <c r="K198" s="96" t="s">
        <v>8</v>
      </c>
      <c r="L198" s="89" t="s">
        <v>15</v>
      </c>
      <c r="M198" s="259"/>
      <c r="N198" s="268"/>
      <c r="O198" s="194"/>
      <c r="P198" s="160"/>
      <c r="Q198" s="145"/>
      <c r="R198" s="122"/>
      <c r="S198" s="119"/>
      <c r="T198" s="122"/>
      <c r="U198" s="359"/>
      <c r="V198" s="360"/>
      <c r="W198" s="361"/>
      <c r="X198" s="287"/>
    </row>
    <row r="199" spans="1:26" s="1" customFormat="1" ht="19.5" customHeight="1" thickBot="1" thickTop="1">
      <c r="A199" s="55" t="s">
        <v>238</v>
      </c>
      <c r="B199" s="50"/>
      <c r="C199" s="50"/>
      <c r="D199" s="109"/>
      <c r="E199" s="50"/>
      <c r="F199" s="109"/>
      <c r="G199" s="110"/>
      <c r="H199" s="110"/>
      <c r="I199" s="111"/>
      <c r="J199" s="109"/>
      <c r="K199" s="109"/>
      <c r="L199" s="109"/>
      <c r="M199" s="109"/>
      <c r="N199" s="155"/>
      <c r="O199" s="109"/>
      <c r="P199" s="155"/>
      <c r="Q199" s="109"/>
      <c r="R199" s="127"/>
      <c r="S199" s="128"/>
      <c r="T199" s="127"/>
      <c r="U199" s="127"/>
      <c r="V199" s="128"/>
      <c r="W199" s="127"/>
      <c r="X199" s="132"/>
      <c r="Y199" s="6"/>
      <c r="Z199" s="6"/>
    </row>
    <row r="200" spans="1:25" ht="12.75" customHeight="1" thickTop="1">
      <c r="A200" s="295" t="s">
        <v>125</v>
      </c>
      <c r="B200" s="24" t="s">
        <v>126</v>
      </c>
      <c r="C200" s="20" t="s">
        <v>2</v>
      </c>
      <c r="D200" s="58">
        <v>91</v>
      </c>
      <c r="E200" s="18">
        <v>118.55</v>
      </c>
      <c r="F200" s="9">
        <f aca="true" t="shared" si="36" ref="F200:F212">E200-D200</f>
        <v>27.549999999999997</v>
      </c>
      <c r="G200" s="67">
        <v>1</v>
      </c>
      <c r="H200" s="70">
        <f aca="true" t="shared" si="37" ref="H200:H212">7-G200</f>
        <v>6</v>
      </c>
      <c r="I200" s="9">
        <f aca="true" t="shared" si="38" ref="I200:I212">3*H200</f>
        <v>18</v>
      </c>
      <c r="J200" s="18">
        <f aca="true" t="shared" si="39" ref="J200:J212">F200+I200</f>
        <v>45.55</v>
      </c>
      <c r="K200" s="15"/>
      <c r="L200" s="78"/>
      <c r="M200" s="188">
        <v>10</v>
      </c>
      <c r="N200" s="205" t="s">
        <v>247</v>
      </c>
      <c r="O200" s="188">
        <v>7</v>
      </c>
      <c r="P200" s="205" t="s">
        <v>247</v>
      </c>
      <c r="Q200" s="12">
        <f>J200</f>
        <v>45.55</v>
      </c>
      <c r="R200" s="309">
        <v>2</v>
      </c>
      <c r="S200" s="312">
        <f>INT(Q200)+INT(Q201)+INT(Q202)+INT(Q203)+INT((SUM(Q200:Q203)-(INT(Q200)+INT(Q201)+INT(Q202)+INT(Q203)))/0.6)+SUM(Q200:Q203)-(INT(Q200)+INT(Q201)+INT(Q202)+INT(Q203))-0.6*INT((SUM(Q200:Q203)-(INT(Q200)+INT(Q201)+INT(Q202)+INT(Q203)))/0.6)</f>
        <v>83.06</v>
      </c>
      <c r="T200" s="314">
        <v>7</v>
      </c>
      <c r="U200" s="309">
        <v>3</v>
      </c>
      <c r="V200" s="319">
        <f>INT(Q200)+INT(Q201)+INT(Q202)+INT(Q203)+INT(Q204)+INT(Q205)+INT(Q206)+INT(Q207)+INT((SUM(Q200:Q207)-(INT(Q200)+INT(Q201)+INT(Q202)+INT(Q203)+INT(Q204)+INT(Q205)+INT(Q206)+INT(Q207)))/0.6)+SUM(Q200:Q207)-(INT(Q200)+INT(Q201)+INT(Q202)+INT(Q203)+INT(Q204)+INT(Q205)+INT(Q206)+INT(Q207))-0.6*INT((SUM(Q200:Q207)-(INT(Q200)+INT(Q201)+INT(Q202)+INT(Q203)+INT(Q204)+INT(Q205)+INT(Q206)+INT(Q207)))/0.6)</f>
        <v>119.18</v>
      </c>
      <c r="W200" s="306">
        <v>5</v>
      </c>
      <c r="X200" s="285">
        <v>5</v>
      </c>
      <c r="Y200" s="7"/>
    </row>
    <row r="201" spans="1:25" ht="12.75" customHeight="1">
      <c r="A201" s="296"/>
      <c r="B201" s="25" t="s">
        <v>127</v>
      </c>
      <c r="C201" s="22" t="s">
        <v>2</v>
      </c>
      <c r="D201" s="59">
        <v>101</v>
      </c>
      <c r="E201" s="12">
        <v>123.11</v>
      </c>
      <c r="F201" s="12">
        <f t="shared" si="36"/>
        <v>22.11</v>
      </c>
      <c r="G201" s="68">
        <v>2</v>
      </c>
      <c r="H201" s="68">
        <f t="shared" si="37"/>
        <v>5</v>
      </c>
      <c r="I201" s="12">
        <f t="shared" si="38"/>
        <v>15</v>
      </c>
      <c r="J201" s="12">
        <f t="shared" si="39"/>
        <v>37.11</v>
      </c>
      <c r="K201" s="16"/>
      <c r="L201" s="79"/>
      <c r="M201" s="188">
        <v>5</v>
      </c>
      <c r="N201" s="205" t="s">
        <v>247</v>
      </c>
      <c r="O201" s="188">
        <v>4</v>
      </c>
      <c r="P201" s="205" t="s">
        <v>247</v>
      </c>
      <c r="Q201" s="12">
        <f>J201</f>
        <v>37.11</v>
      </c>
      <c r="R201" s="310"/>
      <c r="S201" s="313"/>
      <c r="T201" s="315"/>
      <c r="U201" s="310"/>
      <c r="V201" s="320"/>
      <c r="W201" s="307"/>
      <c r="X201" s="286"/>
      <c r="Y201" s="7"/>
    </row>
    <row r="202" spans="1:25" ht="12.75" customHeight="1">
      <c r="A202" s="296"/>
      <c r="B202" s="25" t="s">
        <v>234</v>
      </c>
      <c r="C202" s="14" t="s">
        <v>2</v>
      </c>
      <c r="D202" s="59">
        <v>111</v>
      </c>
      <c r="E202" s="12">
        <v>131.31</v>
      </c>
      <c r="F202" s="12">
        <f t="shared" si="36"/>
        <v>20.310000000000002</v>
      </c>
      <c r="G202" s="68">
        <v>0</v>
      </c>
      <c r="H202" s="68">
        <f t="shared" si="37"/>
        <v>7</v>
      </c>
      <c r="I202" s="12">
        <f t="shared" si="38"/>
        <v>21</v>
      </c>
      <c r="J202" s="12">
        <f t="shared" si="39"/>
        <v>41.31</v>
      </c>
      <c r="K202" s="16" t="s">
        <v>8</v>
      </c>
      <c r="L202" s="82" t="s">
        <v>235</v>
      </c>
      <c r="M202" s="187"/>
      <c r="N202" s="213"/>
      <c r="O202" s="187"/>
      <c r="P202" s="213"/>
      <c r="Q202" s="12"/>
      <c r="R202" s="310"/>
      <c r="S202" s="313"/>
      <c r="T202" s="315"/>
      <c r="U202" s="310"/>
      <c r="V202" s="320"/>
      <c r="W202" s="307"/>
      <c r="X202" s="286"/>
      <c r="Y202" s="7"/>
    </row>
    <row r="203" spans="1:25" ht="12.75" customHeight="1">
      <c r="A203" s="296"/>
      <c r="B203" s="25" t="s">
        <v>128</v>
      </c>
      <c r="C203" s="14" t="s">
        <v>2</v>
      </c>
      <c r="D203" s="59">
        <v>121</v>
      </c>
      <c r="E203" s="12">
        <v>142.31</v>
      </c>
      <c r="F203" s="12">
        <f t="shared" si="36"/>
        <v>21.310000000000002</v>
      </c>
      <c r="G203" s="68">
        <v>0</v>
      </c>
      <c r="H203" s="68">
        <f t="shared" si="37"/>
        <v>7</v>
      </c>
      <c r="I203" s="12">
        <f t="shared" si="38"/>
        <v>21</v>
      </c>
      <c r="J203" s="12">
        <f t="shared" si="39"/>
        <v>42.31</v>
      </c>
      <c r="K203" s="16" t="s">
        <v>8</v>
      </c>
      <c r="L203" s="82" t="s">
        <v>235</v>
      </c>
      <c r="M203" s="187"/>
      <c r="N203" s="213"/>
      <c r="O203" s="187"/>
      <c r="P203" s="213"/>
      <c r="Q203" s="12"/>
      <c r="R203" s="311"/>
      <c r="S203" s="313"/>
      <c r="T203" s="315"/>
      <c r="U203" s="310"/>
      <c r="V203" s="320"/>
      <c r="W203" s="307"/>
      <c r="X203" s="286"/>
      <c r="Y203" s="7"/>
    </row>
    <row r="204" spans="1:25" ht="12.75" customHeight="1">
      <c r="A204" s="296"/>
      <c r="B204" s="39" t="s">
        <v>129</v>
      </c>
      <c r="C204" s="34" t="s">
        <v>3</v>
      </c>
      <c r="D204" s="60">
        <v>92</v>
      </c>
      <c r="E204" s="35">
        <v>120.42</v>
      </c>
      <c r="F204" s="35">
        <f t="shared" si="36"/>
        <v>28.42</v>
      </c>
      <c r="G204" s="69">
        <v>0</v>
      </c>
      <c r="H204" s="69">
        <f t="shared" si="37"/>
        <v>7</v>
      </c>
      <c r="I204" s="35">
        <f t="shared" si="38"/>
        <v>21</v>
      </c>
      <c r="J204" s="35">
        <f t="shared" si="39"/>
        <v>49.42</v>
      </c>
      <c r="K204" s="36" t="s">
        <v>8</v>
      </c>
      <c r="L204" s="81" t="s">
        <v>227</v>
      </c>
      <c r="M204" s="187"/>
      <c r="N204" s="213"/>
      <c r="O204" s="187"/>
      <c r="P204" s="213"/>
      <c r="Q204" s="35"/>
      <c r="R204" s="303">
        <v>1</v>
      </c>
      <c r="S204" s="316">
        <f>INT(Q204)+INT(Q205)+INT(Q206)+INT(Q207)+INT((SUM(Q204:Q207)-(INT(Q204)+INT(Q205)+INT(Q206)+INT(Q207)))/0.6)+SUM(Q204:Q207)-(INT(Q204)+INT(Q205)+INT(Q206)+INT(Q207))-0.6*INT((SUM(Q204:Q207)-(INT(Q204)+INT(Q205)+INT(Q206)+INT(Q207)))/0.6)</f>
        <v>36.120000000000005</v>
      </c>
      <c r="T204" s="300">
        <v>5</v>
      </c>
      <c r="U204" s="310"/>
      <c r="V204" s="320"/>
      <c r="W204" s="307"/>
      <c r="X204" s="286"/>
      <c r="Y204" s="7"/>
    </row>
    <row r="205" spans="1:25" ht="12.75" customHeight="1">
      <c r="A205" s="296"/>
      <c r="B205" s="39" t="s">
        <v>130</v>
      </c>
      <c r="C205" s="34" t="s">
        <v>3</v>
      </c>
      <c r="D205" s="60">
        <v>102</v>
      </c>
      <c r="E205" s="35">
        <v>123.12</v>
      </c>
      <c r="F205" s="35">
        <f t="shared" si="36"/>
        <v>21.120000000000005</v>
      </c>
      <c r="G205" s="69">
        <v>2</v>
      </c>
      <c r="H205" s="69">
        <f t="shared" si="37"/>
        <v>5</v>
      </c>
      <c r="I205" s="35">
        <f t="shared" si="38"/>
        <v>15</v>
      </c>
      <c r="J205" s="35">
        <f t="shared" si="39"/>
        <v>36.120000000000005</v>
      </c>
      <c r="K205" s="36"/>
      <c r="L205" s="81"/>
      <c r="M205" s="188">
        <v>2</v>
      </c>
      <c r="N205" s="205" t="s">
        <v>247</v>
      </c>
      <c r="O205" s="188">
        <v>2</v>
      </c>
      <c r="P205" s="205" t="s">
        <v>247</v>
      </c>
      <c r="Q205" s="35">
        <f>J205</f>
        <v>36.120000000000005</v>
      </c>
      <c r="R205" s="304"/>
      <c r="S205" s="316"/>
      <c r="T205" s="300"/>
      <c r="U205" s="310"/>
      <c r="V205" s="320"/>
      <c r="W205" s="307"/>
      <c r="X205" s="286"/>
      <c r="Y205" s="7"/>
    </row>
    <row r="206" spans="1:24" ht="12.75" customHeight="1">
      <c r="A206" s="296"/>
      <c r="B206" s="39" t="s">
        <v>131</v>
      </c>
      <c r="C206" s="34" t="s">
        <v>3</v>
      </c>
      <c r="D206" s="60">
        <v>112</v>
      </c>
      <c r="E206" s="35">
        <v>131.27</v>
      </c>
      <c r="F206" s="35">
        <f t="shared" si="36"/>
        <v>19.27000000000001</v>
      </c>
      <c r="G206" s="69">
        <v>0</v>
      </c>
      <c r="H206" s="69">
        <f t="shared" si="37"/>
        <v>7</v>
      </c>
      <c r="I206" s="35">
        <f t="shared" si="38"/>
        <v>21</v>
      </c>
      <c r="J206" s="35">
        <f t="shared" si="39"/>
        <v>40.27000000000001</v>
      </c>
      <c r="K206" s="36" t="s">
        <v>8</v>
      </c>
      <c r="L206" s="81" t="s">
        <v>235</v>
      </c>
      <c r="M206" s="187"/>
      <c r="N206" s="213"/>
      <c r="O206" s="187"/>
      <c r="P206" s="213"/>
      <c r="Q206" s="35"/>
      <c r="R206" s="304"/>
      <c r="S206" s="316"/>
      <c r="T206" s="300"/>
      <c r="U206" s="310"/>
      <c r="V206" s="320"/>
      <c r="W206" s="307"/>
      <c r="X206" s="286"/>
    </row>
    <row r="207" spans="1:24" ht="12.75" customHeight="1" thickBot="1">
      <c r="A207" s="296"/>
      <c r="B207" s="40" t="s">
        <v>132</v>
      </c>
      <c r="C207" s="37" t="s">
        <v>3</v>
      </c>
      <c r="D207" s="64">
        <v>122</v>
      </c>
      <c r="E207" s="38">
        <v>143.05</v>
      </c>
      <c r="F207" s="38">
        <f t="shared" si="36"/>
        <v>21.05000000000001</v>
      </c>
      <c r="G207" s="73">
        <v>2</v>
      </c>
      <c r="H207" s="73">
        <f t="shared" si="37"/>
        <v>5</v>
      </c>
      <c r="I207" s="38">
        <f t="shared" si="38"/>
        <v>15</v>
      </c>
      <c r="J207" s="38">
        <f t="shared" si="39"/>
        <v>36.05000000000001</v>
      </c>
      <c r="K207" s="99" t="s">
        <v>8</v>
      </c>
      <c r="L207" s="108" t="s">
        <v>235</v>
      </c>
      <c r="M207" s="192"/>
      <c r="N207" s="214"/>
      <c r="O207" s="192"/>
      <c r="P207" s="214"/>
      <c r="Q207" s="38"/>
      <c r="R207" s="305"/>
      <c r="S207" s="317"/>
      <c r="T207" s="301"/>
      <c r="U207" s="318"/>
      <c r="V207" s="321"/>
      <c r="W207" s="307"/>
      <c r="X207" s="286"/>
    </row>
    <row r="208" spans="1:24" ht="12.75" customHeight="1" thickTop="1">
      <c r="A208" s="298" t="s">
        <v>7</v>
      </c>
      <c r="B208" s="29" t="s">
        <v>12</v>
      </c>
      <c r="C208" s="20" t="s">
        <v>2</v>
      </c>
      <c r="D208" s="8">
        <v>98</v>
      </c>
      <c r="E208" s="9">
        <v>120.37</v>
      </c>
      <c r="F208" s="9">
        <f t="shared" si="36"/>
        <v>22.370000000000005</v>
      </c>
      <c r="G208" s="67">
        <v>6</v>
      </c>
      <c r="H208" s="70">
        <f t="shared" si="37"/>
        <v>1</v>
      </c>
      <c r="I208" s="9">
        <f t="shared" si="38"/>
        <v>3</v>
      </c>
      <c r="J208" s="18">
        <f t="shared" si="39"/>
        <v>25.370000000000005</v>
      </c>
      <c r="K208" s="15"/>
      <c r="L208" s="94"/>
      <c r="M208" s="193">
        <v>1</v>
      </c>
      <c r="N208" s="212" t="s">
        <v>247</v>
      </c>
      <c r="O208" s="193">
        <v>1</v>
      </c>
      <c r="P208" s="250" t="s">
        <v>247</v>
      </c>
      <c r="Q208" s="9">
        <f>J208</f>
        <v>25.370000000000005</v>
      </c>
      <c r="R208" s="309">
        <v>3</v>
      </c>
      <c r="S208" s="312">
        <f>INT(Q208)+INT(Q209)+INT(Q210)+INT(Q211)+INT((SUM(Q208:Q211)-(INT(Q208)+INT(Q209)+INT(Q210)+INT(Q211)))/0.6)+SUM(Q208:Q211)-(INT(Q208)+INT(Q209)+INT(Q210)+INT(Q211))-0.6*INT((SUM(Q208:Q211)-(INT(Q208)+INT(Q209)+INT(Q210)+INT(Q211)))/0.6)</f>
        <v>94.09</v>
      </c>
      <c r="T208" s="314">
        <v>5</v>
      </c>
      <c r="U208" s="309">
        <v>4</v>
      </c>
      <c r="V208" s="319">
        <f>INT(Q208)+INT(Q209)+INT(Q210)+INT(Q211)+INT(Q212)+INT(Q213)+INT(Q214)+INT(Q215)+INT((SUM(Q208:Q215)-(INT(Q208)+INT(Q209)+INT(Q210)+INT(Q211)+INT(Q212)+INT(Q213)+INT(Q214)+INT(Q215)))/0.6)+SUM(Q208:Q215)-(INT(Q208)+INT(Q209)+INT(Q210)+INT(Q211)+INT(Q212)+INT(Q213)+INT(Q214)+INT(Q215))-0.6*INT((SUM(Q208:Q215)-(INT(Q208)+INT(Q209)+INT(Q210)+INT(Q211)+INT(Q212)+INT(Q213)+INT(Q214)+INT(Q215)))/0.6)</f>
        <v>129.01</v>
      </c>
      <c r="W208" s="306">
        <v>6</v>
      </c>
      <c r="X208" s="285">
        <v>6</v>
      </c>
    </row>
    <row r="209" spans="1:24" ht="12.75" customHeight="1">
      <c r="A209" s="322"/>
      <c r="B209" s="30" t="s">
        <v>168</v>
      </c>
      <c r="C209" s="22" t="s">
        <v>2</v>
      </c>
      <c r="D209" s="59">
        <v>108</v>
      </c>
      <c r="E209" s="12">
        <v>133.31</v>
      </c>
      <c r="F209" s="12">
        <f t="shared" si="36"/>
        <v>25.310000000000002</v>
      </c>
      <c r="G209" s="68">
        <v>3</v>
      </c>
      <c r="H209" s="68">
        <f t="shared" si="37"/>
        <v>4</v>
      </c>
      <c r="I209" s="12">
        <f t="shared" si="38"/>
        <v>12</v>
      </c>
      <c r="J209" s="12">
        <f t="shared" si="39"/>
        <v>37.31</v>
      </c>
      <c r="K209" s="16"/>
      <c r="L209" s="79"/>
      <c r="M209" s="195">
        <v>6</v>
      </c>
      <c r="N209" s="205" t="s">
        <v>247</v>
      </c>
      <c r="O209" s="195">
        <v>5</v>
      </c>
      <c r="P209" s="205" t="s">
        <v>247</v>
      </c>
      <c r="Q209" s="12">
        <f>J209</f>
        <v>37.31</v>
      </c>
      <c r="R209" s="310"/>
      <c r="S209" s="313"/>
      <c r="T209" s="315"/>
      <c r="U209" s="310"/>
      <c r="V209" s="320"/>
      <c r="W209" s="307"/>
      <c r="X209" s="286"/>
    </row>
    <row r="210" spans="1:24" ht="12.75" customHeight="1">
      <c r="A210" s="322"/>
      <c r="B210" s="30" t="s">
        <v>169</v>
      </c>
      <c r="C210" s="14" t="s">
        <v>2</v>
      </c>
      <c r="D210" s="59">
        <v>118</v>
      </c>
      <c r="E210" s="12">
        <v>143.59</v>
      </c>
      <c r="F210" s="12">
        <f t="shared" si="36"/>
        <v>25.590000000000003</v>
      </c>
      <c r="G210" s="68">
        <v>0</v>
      </c>
      <c r="H210" s="68">
        <f t="shared" si="37"/>
        <v>7</v>
      </c>
      <c r="I210" s="12">
        <f t="shared" si="38"/>
        <v>21</v>
      </c>
      <c r="J210" s="12">
        <f t="shared" si="39"/>
        <v>46.59</v>
      </c>
      <c r="K210" s="16" t="s">
        <v>8</v>
      </c>
      <c r="L210" s="82" t="s">
        <v>227</v>
      </c>
      <c r="M210" s="187"/>
      <c r="N210" s="213"/>
      <c r="O210" s="187"/>
      <c r="P210" s="213"/>
      <c r="Q210" s="12"/>
      <c r="R210" s="310"/>
      <c r="S210" s="313"/>
      <c r="T210" s="315"/>
      <c r="U210" s="310"/>
      <c r="V210" s="320"/>
      <c r="W210" s="307"/>
      <c r="X210" s="286"/>
    </row>
    <row r="211" spans="1:24" ht="12.75" customHeight="1">
      <c r="A211" s="322"/>
      <c r="B211" s="30" t="s">
        <v>11</v>
      </c>
      <c r="C211" s="14" t="s">
        <v>2</v>
      </c>
      <c r="D211" s="59">
        <v>128</v>
      </c>
      <c r="E211" s="12">
        <v>153.01</v>
      </c>
      <c r="F211" s="12">
        <f t="shared" si="36"/>
        <v>25.00999999999999</v>
      </c>
      <c r="G211" s="68">
        <v>5</v>
      </c>
      <c r="H211" s="68">
        <f t="shared" si="37"/>
        <v>2</v>
      </c>
      <c r="I211" s="12">
        <f t="shared" si="38"/>
        <v>6</v>
      </c>
      <c r="J211" s="12">
        <f t="shared" si="39"/>
        <v>31.00999999999999</v>
      </c>
      <c r="K211" s="16"/>
      <c r="L211" s="79"/>
      <c r="M211" s="188">
        <v>2</v>
      </c>
      <c r="N211" s="205" t="s">
        <v>247</v>
      </c>
      <c r="O211" s="188">
        <v>2</v>
      </c>
      <c r="P211" s="205" t="s">
        <v>247</v>
      </c>
      <c r="Q211" s="12">
        <f>J211</f>
        <v>31.00999999999999</v>
      </c>
      <c r="R211" s="311"/>
      <c r="S211" s="313"/>
      <c r="T211" s="315"/>
      <c r="U211" s="310"/>
      <c r="V211" s="320"/>
      <c r="W211" s="307"/>
      <c r="X211" s="286"/>
    </row>
    <row r="212" spans="1:24" ht="12.75" customHeight="1">
      <c r="A212" s="322"/>
      <c r="B212" s="33" t="s">
        <v>13</v>
      </c>
      <c r="C212" s="34" t="s">
        <v>3</v>
      </c>
      <c r="D212" s="60">
        <v>99</v>
      </c>
      <c r="E212" s="35">
        <v>121.52</v>
      </c>
      <c r="F212" s="35">
        <f t="shared" si="36"/>
        <v>22.519999999999996</v>
      </c>
      <c r="G212" s="69">
        <v>3</v>
      </c>
      <c r="H212" s="69">
        <f t="shared" si="37"/>
        <v>4</v>
      </c>
      <c r="I212" s="35">
        <f t="shared" si="38"/>
        <v>12</v>
      </c>
      <c r="J212" s="35">
        <f t="shared" si="39"/>
        <v>34.519999999999996</v>
      </c>
      <c r="K212" s="36"/>
      <c r="L212" s="81"/>
      <c r="M212" s="188">
        <v>1</v>
      </c>
      <c r="N212" s="205" t="s">
        <v>247</v>
      </c>
      <c r="O212" s="188">
        <v>1</v>
      </c>
      <c r="P212" s="205" t="s">
        <v>247</v>
      </c>
      <c r="Q212" s="35">
        <f>J212</f>
        <v>34.519999999999996</v>
      </c>
      <c r="R212" s="303">
        <v>1</v>
      </c>
      <c r="S212" s="316">
        <f>INT(Q212)+INT(Q213)+INT(Q214)+INT(Q215)+INT((SUM(Q212:Q215)-(INT(Q212)+INT(Q213)+INT(Q214)+INT(Q215)))/0.6)+SUM(Q212:Q215)-(INT(Q212)+INT(Q213)+INT(Q214)+INT(Q215))-0.6*INT((SUM(Q212:Q215)-(INT(Q212)+INT(Q213)+INT(Q214)+INT(Q215)))/0.6)</f>
        <v>34.519999999999996</v>
      </c>
      <c r="T212" s="300">
        <v>6</v>
      </c>
      <c r="U212" s="310"/>
      <c r="V212" s="320"/>
      <c r="W212" s="307"/>
      <c r="X212" s="286"/>
    </row>
    <row r="213" spans="1:24" ht="12.75" customHeight="1">
      <c r="A213" s="322"/>
      <c r="B213" s="33"/>
      <c r="C213" s="34" t="s">
        <v>3</v>
      </c>
      <c r="D213" s="60">
        <v>109</v>
      </c>
      <c r="E213" s="35"/>
      <c r="F213" s="35"/>
      <c r="G213" s="69"/>
      <c r="H213" s="69"/>
      <c r="I213" s="35"/>
      <c r="J213" s="35"/>
      <c r="K213" s="36"/>
      <c r="L213" s="81"/>
      <c r="M213" s="187"/>
      <c r="N213" s="213"/>
      <c r="O213" s="187"/>
      <c r="P213" s="213"/>
      <c r="Q213" s="35"/>
      <c r="R213" s="304"/>
      <c r="S213" s="316"/>
      <c r="T213" s="300"/>
      <c r="U213" s="310"/>
      <c r="V213" s="320"/>
      <c r="W213" s="307"/>
      <c r="X213" s="286"/>
    </row>
    <row r="214" spans="1:24" ht="12.75" customHeight="1">
      <c r="A214" s="322"/>
      <c r="B214" s="33"/>
      <c r="C214" s="34" t="s">
        <v>3</v>
      </c>
      <c r="D214" s="60">
        <v>119</v>
      </c>
      <c r="E214" s="35"/>
      <c r="F214" s="35"/>
      <c r="G214" s="69"/>
      <c r="H214" s="69"/>
      <c r="I214" s="35"/>
      <c r="J214" s="35"/>
      <c r="K214" s="36"/>
      <c r="L214" s="81"/>
      <c r="M214" s="187"/>
      <c r="N214" s="213"/>
      <c r="O214" s="187"/>
      <c r="P214" s="213"/>
      <c r="Q214" s="35"/>
      <c r="R214" s="304"/>
      <c r="S214" s="316"/>
      <c r="T214" s="300"/>
      <c r="U214" s="310"/>
      <c r="V214" s="320"/>
      <c r="W214" s="307"/>
      <c r="X214" s="286"/>
    </row>
    <row r="215" spans="1:24" ht="12.75" customHeight="1" thickBot="1">
      <c r="A215" s="299"/>
      <c r="B215" s="44"/>
      <c r="C215" s="41" t="s">
        <v>3</v>
      </c>
      <c r="D215" s="63">
        <v>129</v>
      </c>
      <c r="E215" s="42"/>
      <c r="F215" s="42"/>
      <c r="G215" s="72"/>
      <c r="H215" s="72"/>
      <c r="I215" s="42"/>
      <c r="J215" s="42"/>
      <c r="K215" s="46"/>
      <c r="L215" s="95"/>
      <c r="M215" s="194"/>
      <c r="N215" s="215"/>
      <c r="O215" s="194"/>
      <c r="P215" s="215"/>
      <c r="Q215" s="42"/>
      <c r="R215" s="305"/>
      <c r="S215" s="317"/>
      <c r="T215" s="301"/>
      <c r="U215" s="318"/>
      <c r="V215" s="321"/>
      <c r="W215" s="308"/>
      <c r="X215" s="287"/>
    </row>
    <row r="216" spans="1:24" ht="13.5" customHeight="1" thickTop="1">
      <c r="A216" s="322" t="s">
        <v>7</v>
      </c>
      <c r="B216" s="28"/>
      <c r="C216" s="22" t="s">
        <v>2</v>
      </c>
      <c r="D216" s="23"/>
      <c r="E216" s="19"/>
      <c r="F216" s="19"/>
      <c r="G216" s="74"/>
      <c r="H216" s="74"/>
      <c r="I216" s="56"/>
      <c r="J216" s="19"/>
      <c r="K216" s="98"/>
      <c r="L216" s="92"/>
      <c r="M216" s="191"/>
      <c r="N216" s="216"/>
      <c r="O216" s="191"/>
      <c r="P216" s="216"/>
      <c r="Q216" s="19"/>
      <c r="R216" s="309">
        <v>2</v>
      </c>
      <c r="S216" s="312">
        <f>INT(Q216)+INT(Q217)+INT(Q218)+INT(Q219)+INT((SUM(Q216:Q219)-(INT(Q216)+INT(Q217)+INT(Q218)+INT(Q219)))/0.6)+SUM(Q216:Q219)-(INT(Q216)+INT(Q217)+INT(Q218)+INT(Q219))-0.6*INT((SUM(Q216:Q219)-(INT(Q216)+INT(Q217)+INT(Q218)+INT(Q219)))/0.6)</f>
        <v>73.25000000000003</v>
      </c>
      <c r="T216" s="314">
        <v>6</v>
      </c>
      <c r="U216" s="309">
        <v>2</v>
      </c>
      <c r="V216" s="319">
        <f>INT(Q216)+INT(Q217)+INT(Q218)+INT(Q219)+INT(Q220)+INT(Q221)+INT(Q222)+INT(Q223)+INT((SUM(Q216:Q223)-(INT(Q216)+INT(Q217)+INT(Q218)+INT(Q219)+INT(Q220)+INT(Q221)+INT(Q222)+INT(Q223)))/0.6)+SUM(Q216:Q223)-(INT(Q216)+INT(Q217)+INT(Q218)+INT(Q219)+INT(Q220)+INT(Q221)+INT(Q222)+INT(Q223))-0.6*INT((SUM(Q216:Q223)-(INT(Q216)+INT(Q217)+INT(Q218)+INT(Q219)+INT(Q220)+INT(Q221)+INT(Q222)+INT(Q223)))/0.6)</f>
        <v>73.25000000000003</v>
      </c>
      <c r="W216" s="307">
        <v>7</v>
      </c>
      <c r="X216" s="286">
        <v>7</v>
      </c>
    </row>
    <row r="217" spans="1:24" ht="12.75" customHeight="1">
      <c r="A217" s="322"/>
      <c r="B217" s="28" t="s">
        <v>177</v>
      </c>
      <c r="C217" s="22" t="s">
        <v>2</v>
      </c>
      <c r="D217" s="59">
        <v>110</v>
      </c>
      <c r="E217" s="12">
        <v>130.3</v>
      </c>
      <c r="F217" s="12">
        <f>E217-D217</f>
        <v>20.30000000000001</v>
      </c>
      <c r="G217" s="68">
        <v>3</v>
      </c>
      <c r="H217" s="68">
        <f>7-G217</f>
        <v>4</v>
      </c>
      <c r="I217" s="12">
        <f>3*H217</f>
        <v>12</v>
      </c>
      <c r="J217" s="12">
        <f>F217+I217</f>
        <v>32.30000000000001</v>
      </c>
      <c r="K217" s="98"/>
      <c r="L217" s="92"/>
      <c r="M217" s="188">
        <v>3</v>
      </c>
      <c r="N217" s="205" t="s">
        <v>247</v>
      </c>
      <c r="O217" s="188">
        <v>3</v>
      </c>
      <c r="P217" s="205" t="s">
        <v>247</v>
      </c>
      <c r="Q217" s="12">
        <f>J217</f>
        <v>32.30000000000001</v>
      </c>
      <c r="R217" s="310"/>
      <c r="S217" s="313"/>
      <c r="T217" s="315"/>
      <c r="U217" s="310"/>
      <c r="V217" s="320"/>
      <c r="W217" s="307"/>
      <c r="X217" s="286"/>
    </row>
    <row r="218" spans="1:24" ht="12.75" customHeight="1">
      <c r="A218" s="322"/>
      <c r="B218" s="26" t="s">
        <v>178</v>
      </c>
      <c r="C218" s="14" t="s">
        <v>2</v>
      </c>
      <c r="D218" s="59">
        <v>120</v>
      </c>
      <c r="E218" s="12">
        <v>143.22</v>
      </c>
      <c r="F218" s="12">
        <f>E218-D218</f>
        <v>23.22</v>
      </c>
      <c r="G218" s="68">
        <v>0</v>
      </c>
      <c r="H218" s="68">
        <f>7-G218</f>
        <v>7</v>
      </c>
      <c r="I218" s="12">
        <f>3*H218</f>
        <v>21</v>
      </c>
      <c r="J218" s="12">
        <f>F218+I218</f>
        <v>44.22</v>
      </c>
      <c r="K218" s="16" t="s">
        <v>8</v>
      </c>
      <c r="L218" s="82" t="s">
        <v>227</v>
      </c>
      <c r="M218" s="187"/>
      <c r="N218" s="213"/>
      <c r="O218" s="187"/>
      <c r="P218" s="213"/>
      <c r="Q218" s="12"/>
      <c r="R218" s="310"/>
      <c r="S218" s="313"/>
      <c r="T218" s="315"/>
      <c r="U218" s="310"/>
      <c r="V218" s="320"/>
      <c r="W218" s="307"/>
      <c r="X218" s="286"/>
    </row>
    <row r="219" spans="1:24" ht="12.75" customHeight="1">
      <c r="A219" s="322"/>
      <c r="B219" s="26" t="s">
        <v>179</v>
      </c>
      <c r="C219" s="14" t="s">
        <v>2</v>
      </c>
      <c r="D219" s="59">
        <v>130</v>
      </c>
      <c r="E219" s="12">
        <v>152.55</v>
      </c>
      <c r="F219" s="12">
        <f>E219-D219</f>
        <v>22.55000000000001</v>
      </c>
      <c r="G219" s="68">
        <v>1</v>
      </c>
      <c r="H219" s="68">
        <f>7-G219</f>
        <v>6</v>
      </c>
      <c r="I219" s="12">
        <f>3*H219</f>
        <v>18</v>
      </c>
      <c r="J219" s="12">
        <f>F219+I219</f>
        <v>40.55000000000001</v>
      </c>
      <c r="K219" s="16"/>
      <c r="L219" s="79"/>
      <c r="M219" s="188">
        <v>8</v>
      </c>
      <c r="N219" s="205" t="s">
        <v>247</v>
      </c>
      <c r="O219" s="188">
        <v>6</v>
      </c>
      <c r="P219" s="205" t="s">
        <v>247</v>
      </c>
      <c r="Q219" s="12">
        <f>J219</f>
        <v>40.55000000000001</v>
      </c>
      <c r="R219" s="311"/>
      <c r="S219" s="313"/>
      <c r="T219" s="315"/>
      <c r="U219" s="310"/>
      <c r="V219" s="320"/>
      <c r="W219" s="307"/>
      <c r="X219" s="286"/>
    </row>
    <row r="220" spans="1:24" ht="12.75" customHeight="1">
      <c r="A220" s="322"/>
      <c r="B220" s="39"/>
      <c r="C220" s="34"/>
      <c r="D220" s="60"/>
      <c r="E220" s="35"/>
      <c r="F220" s="35"/>
      <c r="G220" s="69"/>
      <c r="H220" s="69"/>
      <c r="I220" s="35"/>
      <c r="J220" s="35"/>
      <c r="K220" s="36"/>
      <c r="L220" s="81"/>
      <c r="M220" s="187"/>
      <c r="N220" s="213"/>
      <c r="O220" s="187"/>
      <c r="P220" s="213"/>
      <c r="Q220" s="35"/>
      <c r="R220" s="303">
        <v>0</v>
      </c>
      <c r="S220" s="316">
        <f>INT(Q220)+INT(Q221)+INT(Q222)+INT(Q223)+INT((SUM(Q220:Q223)-(INT(Q220)+INT(Q221)+INT(Q222)+INT(Q223)))/0.6)+SUM(Q220:Q223)-(INT(Q220)+INT(Q221)+INT(Q222)+INT(Q223))-0.6*INT((SUM(Q220:Q223)-(INT(Q220)+INT(Q221)+INT(Q222)+INT(Q223)))/0.6)</f>
        <v>0</v>
      </c>
      <c r="T220" s="300"/>
      <c r="U220" s="310"/>
      <c r="V220" s="320"/>
      <c r="W220" s="307"/>
      <c r="X220" s="286"/>
    </row>
    <row r="221" spans="1:24" ht="12.75" customHeight="1">
      <c r="A221" s="322"/>
      <c r="B221" s="39"/>
      <c r="C221" s="34"/>
      <c r="D221" s="60"/>
      <c r="E221" s="35"/>
      <c r="F221" s="35"/>
      <c r="G221" s="69"/>
      <c r="H221" s="69"/>
      <c r="I221" s="35"/>
      <c r="J221" s="35"/>
      <c r="K221" s="36"/>
      <c r="L221" s="81"/>
      <c r="M221" s="187"/>
      <c r="N221" s="213"/>
      <c r="O221" s="187"/>
      <c r="P221" s="213"/>
      <c r="Q221" s="35"/>
      <c r="R221" s="304"/>
      <c r="S221" s="316"/>
      <c r="T221" s="300"/>
      <c r="U221" s="310"/>
      <c r="V221" s="320"/>
      <c r="W221" s="307"/>
      <c r="X221" s="286"/>
    </row>
    <row r="222" spans="1:24" ht="12.75" customHeight="1">
      <c r="A222" s="322"/>
      <c r="B222" s="39"/>
      <c r="C222" s="34"/>
      <c r="D222" s="60"/>
      <c r="E222" s="35"/>
      <c r="F222" s="35"/>
      <c r="G222" s="69"/>
      <c r="H222" s="69"/>
      <c r="I222" s="35"/>
      <c r="J222" s="35"/>
      <c r="K222" s="36"/>
      <c r="L222" s="81"/>
      <c r="M222" s="187"/>
      <c r="N222" s="213"/>
      <c r="O222" s="187"/>
      <c r="P222" s="213"/>
      <c r="Q222" s="35"/>
      <c r="R222" s="304"/>
      <c r="S222" s="316"/>
      <c r="T222" s="300"/>
      <c r="U222" s="310"/>
      <c r="V222" s="320"/>
      <c r="W222" s="307"/>
      <c r="X222" s="286"/>
    </row>
    <row r="223" spans="1:24" ht="13.5" customHeight="1" thickBot="1">
      <c r="A223" s="299"/>
      <c r="B223" s="43"/>
      <c r="C223" s="41"/>
      <c r="D223" s="60"/>
      <c r="E223" s="42"/>
      <c r="F223" s="42"/>
      <c r="G223" s="69"/>
      <c r="H223" s="69"/>
      <c r="I223" s="35"/>
      <c r="J223" s="38"/>
      <c r="K223" s="96"/>
      <c r="L223" s="89"/>
      <c r="M223" s="192"/>
      <c r="N223" s="214"/>
      <c r="O223" s="192"/>
      <c r="P223" s="214"/>
      <c r="Q223" s="42"/>
      <c r="R223" s="305"/>
      <c r="S223" s="317"/>
      <c r="T223" s="301"/>
      <c r="U223" s="318"/>
      <c r="V223" s="321"/>
      <c r="W223" s="308"/>
      <c r="X223" s="287"/>
    </row>
    <row r="224" spans="1:24" ht="13.5" customHeight="1" thickTop="1">
      <c r="A224" s="295" t="s">
        <v>242</v>
      </c>
      <c r="B224" s="27" t="s">
        <v>190</v>
      </c>
      <c r="C224" s="20" t="s">
        <v>2</v>
      </c>
      <c r="D224" s="62">
        <v>107</v>
      </c>
      <c r="E224" s="9">
        <v>131.12</v>
      </c>
      <c r="F224" s="9">
        <f aca="true" t="shared" si="40" ref="F224:F231">E224-D224</f>
        <v>24.120000000000005</v>
      </c>
      <c r="G224" s="67">
        <v>0</v>
      </c>
      <c r="H224" s="70">
        <f aca="true" t="shared" si="41" ref="H224:H231">7-G224</f>
        <v>7</v>
      </c>
      <c r="I224" s="9">
        <f aca="true" t="shared" si="42" ref="I224:I231">3*H224</f>
        <v>21</v>
      </c>
      <c r="J224" s="18">
        <f aca="true" t="shared" si="43" ref="J224:J231">F224+I224</f>
        <v>45.120000000000005</v>
      </c>
      <c r="K224" s="16" t="s">
        <v>8</v>
      </c>
      <c r="L224" s="82" t="s">
        <v>227</v>
      </c>
      <c r="M224" s="186"/>
      <c r="N224" s="217"/>
      <c r="O224" s="197"/>
      <c r="P224" s="142"/>
      <c r="Q224" s="220"/>
      <c r="R224" s="120"/>
      <c r="S224" s="117"/>
      <c r="T224" s="120"/>
      <c r="U224" s="222"/>
      <c r="V224" s="223"/>
      <c r="W224" s="224"/>
      <c r="X224" s="224"/>
    </row>
    <row r="225" spans="1:24" ht="12.75" customHeight="1">
      <c r="A225" s="296"/>
      <c r="B225" s="26" t="s">
        <v>191</v>
      </c>
      <c r="C225" s="14" t="s">
        <v>2</v>
      </c>
      <c r="D225" s="59">
        <v>108</v>
      </c>
      <c r="E225" s="12">
        <v>130.27</v>
      </c>
      <c r="F225" s="12">
        <f t="shared" si="40"/>
        <v>22.27000000000001</v>
      </c>
      <c r="G225" s="68">
        <v>0</v>
      </c>
      <c r="H225" s="68">
        <f t="shared" si="41"/>
        <v>7</v>
      </c>
      <c r="I225" s="12">
        <f t="shared" si="42"/>
        <v>21</v>
      </c>
      <c r="J225" s="12">
        <f t="shared" si="43"/>
        <v>43.27000000000001</v>
      </c>
      <c r="K225" s="16" t="s">
        <v>8</v>
      </c>
      <c r="L225" s="82" t="s">
        <v>227</v>
      </c>
      <c r="M225" s="187"/>
      <c r="N225" s="213"/>
      <c r="O225" s="182"/>
      <c r="P225" s="141"/>
      <c r="Q225" s="221"/>
      <c r="R225" s="121"/>
      <c r="S225" s="118"/>
      <c r="T225" s="121"/>
      <c r="U225" s="225"/>
      <c r="V225" s="226"/>
      <c r="W225" s="227"/>
      <c r="X225" s="227"/>
    </row>
    <row r="226" spans="1:24" ht="12.75" customHeight="1">
      <c r="A226" s="296"/>
      <c r="B226" s="26" t="s">
        <v>192</v>
      </c>
      <c r="C226" s="14" t="s">
        <v>2</v>
      </c>
      <c r="D226" s="59">
        <v>109</v>
      </c>
      <c r="E226" s="12">
        <v>130.29</v>
      </c>
      <c r="F226" s="12">
        <f t="shared" si="40"/>
        <v>21.289999999999992</v>
      </c>
      <c r="G226" s="68">
        <v>1</v>
      </c>
      <c r="H226" s="68">
        <f t="shared" si="41"/>
        <v>6</v>
      </c>
      <c r="I226" s="12">
        <f t="shared" si="42"/>
        <v>18</v>
      </c>
      <c r="J226" s="12">
        <f t="shared" si="43"/>
        <v>39.28999999999999</v>
      </c>
      <c r="K226" s="16"/>
      <c r="L226" s="79"/>
      <c r="M226" s="188">
        <v>7</v>
      </c>
      <c r="N226" s="205" t="s">
        <v>247</v>
      </c>
      <c r="O226" s="182"/>
      <c r="P226" s="141"/>
      <c r="Q226" s="221"/>
      <c r="R226" s="121"/>
      <c r="S226" s="118"/>
      <c r="T226" s="121"/>
      <c r="U226" s="225"/>
      <c r="V226" s="226"/>
      <c r="W226" s="227"/>
      <c r="X226" s="227"/>
    </row>
    <row r="227" spans="1:24" ht="12.75" customHeight="1">
      <c r="A227" s="296"/>
      <c r="B227" s="26" t="s">
        <v>193</v>
      </c>
      <c r="C227" s="14" t="s">
        <v>2</v>
      </c>
      <c r="D227" s="59">
        <v>110</v>
      </c>
      <c r="E227" s="12">
        <v>128.38</v>
      </c>
      <c r="F227" s="12">
        <f t="shared" si="40"/>
        <v>18.379999999999995</v>
      </c>
      <c r="G227" s="68">
        <v>2</v>
      </c>
      <c r="H227" s="68">
        <f t="shared" si="41"/>
        <v>5</v>
      </c>
      <c r="I227" s="12">
        <f t="shared" si="42"/>
        <v>15</v>
      </c>
      <c r="J227" s="12">
        <f t="shared" si="43"/>
        <v>33.379999999999995</v>
      </c>
      <c r="K227" s="16"/>
      <c r="L227" s="79"/>
      <c r="M227" s="188">
        <v>4</v>
      </c>
      <c r="N227" s="205" t="s">
        <v>247</v>
      </c>
      <c r="O227" s="182"/>
      <c r="P227" s="141"/>
      <c r="Q227" s="221"/>
      <c r="R227" s="121"/>
      <c r="S227" s="118"/>
      <c r="T227" s="121"/>
      <c r="U227" s="225"/>
      <c r="V227" s="226"/>
      <c r="W227" s="227"/>
      <c r="X227" s="227"/>
    </row>
    <row r="228" spans="1:24" ht="12.75" customHeight="1">
      <c r="A228" s="296"/>
      <c r="B228" s="26" t="s">
        <v>194</v>
      </c>
      <c r="C228" s="13" t="s">
        <v>2</v>
      </c>
      <c r="D228" s="61">
        <v>111</v>
      </c>
      <c r="E228" s="12">
        <v>139.42</v>
      </c>
      <c r="F228" s="12">
        <f t="shared" si="40"/>
        <v>28.419999999999987</v>
      </c>
      <c r="G228" s="68">
        <v>2</v>
      </c>
      <c r="H228" s="68">
        <f t="shared" si="41"/>
        <v>5</v>
      </c>
      <c r="I228" s="12">
        <f t="shared" si="42"/>
        <v>15</v>
      </c>
      <c r="J228" s="12">
        <f t="shared" si="43"/>
        <v>43.41999999999999</v>
      </c>
      <c r="K228" s="16"/>
      <c r="L228" s="79"/>
      <c r="M228" s="188">
        <v>9</v>
      </c>
      <c r="N228" s="205" t="s">
        <v>247</v>
      </c>
      <c r="O228" s="182"/>
      <c r="P228" s="141"/>
      <c r="Q228" s="221"/>
      <c r="R228" s="121"/>
      <c r="S228" s="118"/>
      <c r="T228" s="121"/>
      <c r="U228" s="225"/>
      <c r="V228" s="226"/>
      <c r="W228" s="227"/>
      <c r="X228" s="227"/>
    </row>
    <row r="229" spans="1:24" ht="12.75" customHeight="1">
      <c r="A229" s="296"/>
      <c r="B229" s="39" t="s">
        <v>187</v>
      </c>
      <c r="C229" s="34" t="s">
        <v>3</v>
      </c>
      <c r="D229" s="60">
        <v>103</v>
      </c>
      <c r="E229" s="35">
        <v>128.3</v>
      </c>
      <c r="F229" s="35">
        <f t="shared" si="40"/>
        <v>25.30000000000001</v>
      </c>
      <c r="G229" s="69">
        <v>0</v>
      </c>
      <c r="H229" s="69">
        <f t="shared" si="41"/>
        <v>7</v>
      </c>
      <c r="I229" s="35">
        <f t="shared" si="42"/>
        <v>21</v>
      </c>
      <c r="J229" s="35">
        <f t="shared" si="43"/>
        <v>46.30000000000001</v>
      </c>
      <c r="K229" s="36" t="s">
        <v>8</v>
      </c>
      <c r="L229" s="81" t="s">
        <v>227</v>
      </c>
      <c r="M229" s="187"/>
      <c r="N229" s="203"/>
      <c r="O229" s="200"/>
      <c r="P229" s="86"/>
      <c r="Q229" s="221"/>
      <c r="R229" s="121"/>
      <c r="S229" s="118"/>
      <c r="T229" s="121"/>
      <c r="U229" s="225"/>
      <c r="V229" s="226"/>
      <c r="W229" s="227"/>
      <c r="X229" s="227"/>
    </row>
    <row r="230" spans="1:24" ht="12.75" customHeight="1">
      <c r="A230" s="296"/>
      <c r="B230" s="39" t="s">
        <v>188</v>
      </c>
      <c r="C230" s="34" t="s">
        <v>3</v>
      </c>
      <c r="D230" s="60">
        <v>104</v>
      </c>
      <c r="E230" s="35">
        <v>130.37</v>
      </c>
      <c r="F230" s="35">
        <f t="shared" si="40"/>
        <v>26.370000000000005</v>
      </c>
      <c r="G230" s="69">
        <v>0</v>
      </c>
      <c r="H230" s="69">
        <f t="shared" si="41"/>
        <v>7</v>
      </c>
      <c r="I230" s="35">
        <f t="shared" si="42"/>
        <v>21</v>
      </c>
      <c r="J230" s="35">
        <f t="shared" si="43"/>
        <v>47.370000000000005</v>
      </c>
      <c r="K230" s="36" t="s">
        <v>8</v>
      </c>
      <c r="L230" s="81" t="s">
        <v>227</v>
      </c>
      <c r="M230" s="187"/>
      <c r="N230" s="203"/>
      <c r="O230" s="200"/>
      <c r="P230" s="86"/>
      <c r="Q230" s="221"/>
      <c r="R230" s="121"/>
      <c r="S230" s="118"/>
      <c r="T230" s="121"/>
      <c r="U230" s="225"/>
      <c r="V230" s="226"/>
      <c r="W230" s="227"/>
      <c r="X230" s="227"/>
    </row>
    <row r="231" spans="1:24" ht="13.5" customHeight="1" thickBot="1">
      <c r="A231" s="297"/>
      <c r="B231" s="43" t="s">
        <v>189</v>
      </c>
      <c r="C231" s="41" t="s">
        <v>3</v>
      </c>
      <c r="D231" s="63">
        <v>105</v>
      </c>
      <c r="E231" s="42">
        <v>128.34</v>
      </c>
      <c r="F231" s="42">
        <f t="shared" si="40"/>
        <v>23.340000000000003</v>
      </c>
      <c r="G231" s="72">
        <v>0</v>
      </c>
      <c r="H231" s="72">
        <f t="shared" si="41"/>
        <v>7</v>
      </c>
      <c r="I231" s="42">
        <f t="shared" si="42"/>
        <v>21</v>
      </c>
      <c r="J231" s="42">
        <f t="shared" si="43"/>
        <v>44.34</v>
      </c>
      <c r="K231" s="114" t="s">
        <v>8</v>
      </c>
      <c r="L231" s="115" t="s">
        <v>227</v>
      </c>
      <c r="M231" s="194"/>
      <c r="N231" s="204"/>
      <c r="O231" s="201"/>
      <c r="P231" s="151"/>
      <c r="Q231" s="221"/>
      <c r="R231" s="2" t="s">
        <v>246</v>
      </c>
      <c r="S231" s="2"/>
      <c r="T231" s="121"/>
      <c r="U231" s="225"/>
      <c r="V231" s="226"/>
      <c r="W231" s="227"/>
      <c r="X231" s="227"/>
    </row>
    <row r="232" spans="10:19" ht="13.5" thickTop="1">
      <c r="J232" s="2"/>
      <c r="M232" s="196"/>
      <c r="O232" s="196"/>
      <c r="S232" s="2"/>
    </row>
    <row r="233" spans="10:19" ht="12.75">
      <c r="J233" s="2"/>
      <c r="M233" s="196"/>
      <c r="O233" s="196"/>
      <c r="S233" s="2"/>
    </row>
    <row r="234" spans="10:19" ht="12.75">
      <c r="J234" s="2"/>
      <c r="L234" s="2"/>
      <c r="M234" s="2"/>
      <c r="N234" s="2"/>
      <c r="O234" s="2"/>
      <c r="P234" s="2"/>
      <c r="Q234" s="2"/>
      <c r="R234" s="2"/>
      <c r="S234" s="2"/>
    </row>
  </sheetData>
  <mergeCells count="317">
    <mergeCell ref="U78:U82"/>
    <mergeCell ref="A86:A88"/>
    <mergeCell ref="W86:W88"/>
    <mergeCell ref="R83:R84"/>
    <mergeCell ref="S83:S84"/>
    <mergeCell ref="T83:T84"/>
    <mergeCell ref="T86:T88"/>
    <mergeCell ref="U83:U85"/>
    <mergeCell ref="V86:V88"/>
    <mergeCell ref="V83:V85"/>
    <mergeCell ref="W138:W145"/>
    <mergeCell ref="R79:R82"/>
    <mergeCell ref="S79:S82"/>
    <mergeCell ref="R86:R88"/>
    <mergeCell ref="S86:S88"/>
    <mergeCell ref="U86:U88"/>
    <mergeCell ref="T79:T82"/>
    <mergeCell ref="U130:U137"/>
    <mergeCell ref="V130:V137"/>
    <mergeCell ref="W130:W137"/>
    <mergeCell ref="R134:R137"/>
    <mergeCell ref="S134:S137"/>
    <mergeCell ref="T134:T137"/>
    <mergeCell ref="A130:A137"/>
    <mergeCell ref="R130:R133"/>
    <mergeCell ref="S130:S133"/>
    <mergeCell ref="T130:T133"/>
    <mergeCell ref="U122:U129"/>
    <mergeCell ref="V122:V129"/>
    <mergeCell ref="W122:W129"/>
    <mergeCell ref="R126:R129"/>
    <mergeCell ref="S126:S129"/>
    <mergeCell ref="T126:T129"/>
    <mergeCell ref="A122:A129"/>
    <mergeCell ref="R122:R125"/>
    <mergeCell ref="S122:S125"/>
    <mergeCell ref="T122:T125"/>
    <mergeCell ref="U114:U121"/>
    <mergeCell ref="V114:V121"/>
    <mergeCell ref="W114:W121"/>
    <mergeCell ref="R118:R121"/>
    <mergeCell ref="S118:S121"/>
    <mergeCell ref="T118:T121"/>
    <mergeCell ref="A114:A121"/>
    <mergeCell ref="R114:R117"/>
    <mergeCell ref="S114:S117"/>
    <mergeCell ref="T114:T117"/>
    <mergeCell ref="W106:W113"/>
    <mergeCell ref="R110:R113"/>
    <mergeCell ref="S110:S113"/>
    <mergeCell ref="T110:T113"/>
    <mergeCell ref="U106:U113"/>
    <mergeCell ref="V106:V113"/>
    <mergeCell ref="A106:A113"/>
    <mergeCell ref="R106:R109"/>
    <mergeCell ref="S106:S109"/>
    <mergeCell ref="T106:T109"/>
    <mergeCell ref="R138:R141"/>
    <mergeCell ref="S138:S141"/>
    <mergeCell ref="T138:T141"/>
    <mergeCell ref="U138:U145"/>
    <mergeCell ref="R142:R145"/>
    <mergeCell ref="S142:S145"/>
    <mergeCell ref="T142:T145"/>
    <mergeCell ref="V138:V145"/>
    <mergeCell ref="A149:A156"/>
    <mergeCell ref="R149:R152"/>
    <mergeCell ref="S149:S152"/>
    <mergeCell ref="T149:T152"/>
    <mergeCell ref="U149:U156"/>
    <mergeCell ref="V149:V156"/>
    <mergeCell ref="R153:R156"/>
    <mergeCell ref="S153:S156"/>
    <mergeCell ref="A138:A145"/>
    <mergeCell ref="W149:W156"/>
    <mergeCell ref="T153:T156"/>
    <mergeCell ref="A157:A164"/>
    <mergeCell ref="R157:R160"/>
    <mergeCell ref="S157:S160"/>
    <mergeCell ref="T157:T160"/>
    <mergeCell ref="U157:U164"/>
    <mergeCell ref="V157:V164"/>
    <mergeCell ref="W157:W164"/>
    <mergeCell ref="R161:R164"/>
    <mergeCell ref="S161:S164"/>
    <mergeCell ref="T161:T164"/>
    <mergeCell ref="A165:A172"/>
    <mergeCell ref="R165:R168"/>
    <mergeCell ref="S165:S168"/>
    <mergeCell ref="T165:T168"/>
    <mergeCell ref="R169:R172"/>
    <mergeCell ref="S169:S172"/>
    <mergeCell ref="T169:T172"/>
    <mergeCell ref="U165:U172"/>
    <mergeCell ref="V165:V172"/>
    <mergeCell ref="W165:W172"/>
    <mergeCell ref="A173:A180"/>
    <mergeCell ref="R173:R176"/>
    <mergeCell ref="S173:S176"/>
    <mergeCell ref="T173:T176"/>
    <mergeCell ref="U173:U180"/>
    <mergeCell ref="V173:V180"/>
    <mergeCell ref="W173:W180"/>
    <mergeCell ref="R177:R180"/>
    <mergeCell ref="S177:S180"/>
    <mergeCell ref="T177:T180"/>
    <mergeCell ref="A181:A190"/>
    <mergeCell ref="U181:U186"/>
    <mergeCell ref="V181:V186"/>
    <mergeCell ref="W181:W186"/>
    <mergeCell ref="U187:U190"/>
    <mergeCell ref="V187:V190"/>
    <mergeCell ref="W187:W190"/>
    <mergeCell ref="A191:A198"/>
    <mergeCell ref="U191:U198"/>
    <mergeCell ref="V191:V198"/>
    <mergeCell ref="W191:W198"/>
    <mergeCell ref="W83:W85"/>
    <mergeCell ref="W78:W82"/>
    <mergeCell ref="V78:V82"/>
    <mergeCell ref="A200:A207"/>
    <mergeCell ref="R200:R203"/>
    <mergeCell ref="S200:S203"/>
    <mergeCell ref="T200:T203"/>
    <mergeCell ref="R204:R207"/>
    <mergeCell ref="S204:S207"/>
    <mergeCell ref="T204:T207"/>
    <mergeCell ref="U200:U207"/>
    <mergeCell ref="V200:V207"/>
    <mergeCell ref="W200:W207"/>
    <mergeCell ref="A208:A215"/>
    <mergeCell ref="R208:R211"/>
    <mergeCell ref="S208:S211"/>
    <mergeCell ref="T208:T211"/>
    <mergeCell ref="U208:U215"/>
    <mergeCell ref="V208:V215"/>
    <mergeCell ref="W208:W215"/>
    <mergeCell ref="R212:R215"/>
    <mergeCell ref="S212:S215"/>
    <mergeCell ref="T212:T215"/>
    <mergeCell ref="A216:A223"/>
    <mergeCell ref="R216:R219"/>
    <mergeCell ref="S216:S219"/>
    <mergeCell ref="T216:T219"/>
    <mergeCell ref="R220:R223"/>
    <mergeCell ref="S220:S223"/>
    <mergeCell ref="T220:T223"/>
    <mergeCell ref="U216:U223"/>
    <mergeCell ref="V216:V223"/>
    <mergeCell ref="W216:W223"/>
    <mergeCell ref="A224:A231"/>
    <mergeCell ref="A2:H2"/>
    <mergeCell ref="V62:V69"/>
    <mergeCell ref="V54:V61"/>
    <mergeCell ref="U38:U45"/>
    <mergeCell ref="V38:V45"/>
    <mergeCell ref="D3:D4"/>
    <mergeCell ref="A6:A13"/>
    <mergeCell ref="A14:A21"/>
    <mergeCell ref="A22:A29"/>
    <mergeCell ref="V30:V37"/>
    <mergeCell ref="W46:W53"/>
    <mergeCell ref="W72:W77"/>
    <mergeCell ref="W62:W69"/>
    <mergeCell ref="U70:U71"/>
    <mergeCell ref="V70:V71"/>
    <mergeCell ref="W70:W71"/>
    <mergeCell ref="U72:U77"/>
    <mergeCell ref="V72:V77"/>
    <mergeCell ref="U46:U53"/>
    <mergeCell ref="V46:V53"/>
    <mergeCell ref="W38:W45"/>
    <mergeCell ref="U54:U61"/>
    <mergeCell ref="U62:U69"/>
    <mergeCell ref="A62:A69"/>
    <mergeCell ref="A54:A61"/>
    <mergeCell ref="A46:A53"/>
    <mergeCell ref="R42:R45"/>
    <mergeCell ref="S42:S45"/>
    <mergeCell ref="T42:T45"/>
    <mergeCell ref="W54:W61"/>
    <mergeCell ref="A38:A45"/>
    <mergeCell ref="Q3:Q4"/>
    <mergeCell ref="F3:F4"/>
    <mergeCell ref="J3:J4"/>
    <mergeCell ref="E3:E4"/>
    <mergeCell ref="G3:G4"/>
    <mergeCell ref="H3:H4"/>
    <mergeCell ref="I3:I4"/>
    <mergeCell ref="B3:B4"/>
    <mergeCell ref="V3:V4"/>
    <mergeCell ref="W3:W4"/>
    <mergeCell ref="R6:R9"/>
    <mergeCell ref="S6:S9"/>
    <mergeCell ref="T6:T9"/>
    <mergeCell ref="V6:V13"/>
    <mergeCell ref="S10:S13"/>
    <mergeCell ref="T10:T13"/>
    <mergeCell ref="U30:U37"/>
    <mergeCell ref="W30:W37"/>
    <mergeCell ref="W6:W13"/>
    <mergeCell ref="U6:U13"/>
    <mergeCell ref="U14:U21"/>
    <mergeCell ref="W14:W21"/>
    <mergeCell ref="U22:U29"/>
    <mergeCell ref="W22:W29"/>
    <mergeCell ref="V14:V21"/>
    <mergeCell ref="V22:V29"/>
    <mergeCell ref="A3:A4"/>
    <mergeCell ref="U3:U4"/>
    <mergeCell ref="K3:L4"/>
    <mergeCell ref="T3:T4"/>
    <mergeCell ref="R3:R4"/>
    <mergeCell ref="S3:S4"/>
    <mergeCell ref="C3:C4"/>
    <mergeCell ref="M3:N4"/>
    <mergeCell ref="O3:P4"/>
    <mergeCell ref="R14:R17"/>
    <mergeCell ref="S14:S17"/>
    <mergeCell ref="T14:T17"/>
    <mergeCell ref="R10:R13"/>
    <mergeCell ref="R18:R21"/>
    <mergeCell ref="S18:S21"/>
    <mergeCell ref="T18:T21"/>
    <mergeCell ref="R22:R25"/>
    <mergeCell ref="S22:S25"/>
    <mergeCell ref="T22:T25"/>
    <mergeCell ref="R26:R29"/>
    <mergeCell ref="S26:S29"/>
    <mergeCell ref="T26:T29"/>
    <mergeCell ref="R30:R33"/>
    <mergeCell ref="S30:S33"/>
    <mergeCell ref="T30:T33"/>
    <mergeCell ref="A90:A97"/>
    <mergeCell ref="R90:R93"/>
    <mergeCell ref="S90:S93"/>
    <mergeCell ref="T90:T93"/>
    <mergeCell ref="R94:R97"/>
    <mergeCell ref="S94:S97"/>
    <mergeCell ref="T94:T97"/>
    <mergeCell ref="U90:U97"/>
    <mergeCell ref="R46:R49"/>
    <mergeCell ref="S46:S49"/>
    <mergeCell ref="T46:T49"/>
    <mergeCell ref="R62:R65"/>
    <mergeCell ref="S62:S65"/>
    <mergeCell ref="T62:T65"/>
    <mergeCell ref="R66:R69"/>
    <mergeCell ref="S66:S69"/>
    <mergeCell ref="T66:T69"/>
    <mergeCell ref="V98:V105"/>
    <mergeCell ref="V90:V97"/>
    <mergeCell ref="R50:R53"/>
    <mergeCell ref="S50:S53"/>
    <mergeCell ref="T50:T53"/>
    <mergeCell ref="R54:R57"/>
    <mergeCell ref="S54:S57"/>
    <mergeCell ref="T54:T57"/>
    <mergeCell ref="R58:R61"/>
    <mergeCell ref="S58:S61"/>
    <mergeCell ref="W98:W105"/>
    <mergeCell ref="W90:W97"/>
    <mergeCell ref="A98:A105"/>
    <mergeCell ref="R98:R101"/>
    <mergeCell ref="S98:S101"/>
    <mergeCell ref="T98:T101"/>
    <mergeCell ref="R102:R105"/>
    <mergeCell ref="S102:S105"/>
    <mergeCell ref="T102:T105"/>
    <mergeCell ref="U98:U105"/>
    <mergeCell ref="T58:T61"/>
    <mergeCell ref="A72:A77"/>
    <mergeCell ref="R70:R71"/>
    <mergeCell ref="R34:R37"/>
    <mergeCell ref="S34:S37"/>
    <mergeCell ref="T34:T37"/>
    <mergeCell ref="R38:R41"/>
    <mergeCell ref="S38:S41"/>
    <mergeCell ref="T38:T41"/>
    <mergeCell ref="A30:A37"/>
    <mergeCell ref="S70:S71"/>
    <mergeCell ref="T70:T71"/>
    <mergeCell ref="A83:A85"/>
    <mergeCell ref="A70:A71"/>
    <mergeCell ref="A78:A82"/>
    <mergeCell ref="X3:X4"/>
    <mergeCell ref="X6:X13"/>
    <mergeCell ref="X14:X21"/>
    <mergeCell ref="X22:X29"/>
    <mergeCell ref="X30:X37"/>
    <mergeCell ref="X38:X45"/>
    <mergeCell ref="X46:X53"/>
    <mergeCell ref="X54:X61"/>
    <mergeCell ref="X62:X69"/>
    <mergeCell ref="X70:X71"/>
    <mergeCell ref="X72:X77"/>
    <mergeCell ref="X78:X82"/>
    <mergeCell ref="X83:X85"/>
    <mergeCell ref="X86:X88"/>
    <mergeCell ref="X90:X97"/>
    <mergeCell ref="X98:X105"/>
    <mergeCell ref="X157:X164"/>
    <mergeCell ref="X165:X172"/>
    <mergeCell ref="X106:X113"/>
    <mergeCell ref="X114:X121"/>
    <mergeCell ref="X122:X129"/>
    <mergeCell ref="X130:X137"/>
    <mergeCell ref="A1:I1"/>
    <mergeCell ref="X200:X207"/>
    <mergeCell ref="X208:X215"/>
    <mergeCell ref="X216:X223"/>
    <mergeCell ref="X173:X180"/>
    <mergeCell ref="X181:X186"/>
    <mergeCell ref="X187:X190"/>
    <mergeCell ref="X191:X198"/>
    <mergeCell ref="X138:X145"/>
    <mergeCell ref="X149:X156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</cp:lastModifiedBy>
  <cp:lastPrinted>2009-02-05T08:51:44Z</cp:lastPrinted>
  <dcterms:created xsi:type="dcterms:W3CDTF">1996-10-08T23:32:33Z</dcterms:created>
  <dcterms:modified xsi:type="dcterms:W3CDTF">2009-02-05T12:49:54Z</dcterms:modified>
  <cp:category/>
  <cp:version/>
  <cp:contentType/>
  <cp:contentStatus/>
</cp:coreProperties>
</file>